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activeTab="3"/>
  </bookViews>
  <sheets>
    <sheet name="封面" sheetId="8" r:id="rId1"/>
    <sheet name="目录" sheetId="9" r:id="rId2"/>
    <sheet name="表一" sheetId="12" r:id="rId3"/>
    <sheet name="表二" sheetId="43" r:id="rId4"/>
    <sheet name="表三" sheetId="55" r:id="rId5"/>
    <sheet name="表四" sheetId="53" r:id="rId6"/>
    <sheet name="表五" sheetId="27" r:id="rId7"/>
    <sheet name="表六" sheetId="24" r:id="rId8"/>
    <sheet name="表七" sheetId="56" r:id="rId9"/>
    <sheet name="表八" sheetId="44" r:id="rId10"/>
    <sheet name="表九" sheetId="45" r:id="rId11"/>
    <sheet name="表十" sheetId="46" r:id="rId12"/>
    <sheet name="表十一" sheetId="47" r:id="rId13"/>
    <sheet name="表十二" sheetId="48" r:id="rId14"/>
    <sheet name="表十三" sheetId="49" r:id="rId15"/>
    <sheet name="表十四" sheetId="50" r:id="rId16"/>
    <sheet name="表十五" sheetId="51" r:id="rId17"/>
    <sheet name="表十六" sheetId="54" r:id="rId18"/>
  </sheets>
  <definedNames>
    <definedName name="_xlnm._FilterDatabase" localSheetId="3" hidden="1">表二!$A$1:$E$1315</definedName>
    <definedName name="_xlnm._FilterDatabase" localSheetId="4" hidden="1">表三!$B$1:$D$1315</definedName>
    <definedName name="_xlnm.Print_Titles" localSheetId="10">表九!$1:$5</definedName>
    <definedName name="_xlnm.Print_Titles" localSheetId="7">表六!$A:$A</definedName>
    <definedName name="_xlnm.Print_Titles" localSheetId="8">表七!$A:$A</definedName>
    <definedName name="_xlnm.Print_Titles" localSheetId="11">表十!$1:$5</definedName>
    <definedName name="_xlnm.Print_Titles" localSheetId="6">表五!$A:$A</definedName>
    <definedName name="_xlnm.Print_Titles" localSheetId="2">表一!$1:$4</definedName>
    <definedName name="地区名称" localSheetId="1">目录!#REF!</definedName>
    <definedName name="地区名称">封面!$B$2:$B$6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<sst xmlns="http://schemas.openxmlformats.org/spreadsheetml/2006/main" count="4581" uniqueCount="2917">
  <si>
    <t xml:space="preserve"> </t>
  </si>
  <si>
    <t>地区名称</t>
  </si>
  <si>
    <t>北京市</t>
  </si>
  <si>
    <t xml:space="preserve">2017年太白县财政预算执行情况和2018年财政预算（草案）
</t>
  </si>
  <si>
    <t>天津市</t>
  </si>
  <si>
    <t>河北省</t>
  </si>
  <si>
    <t>山西省</t>
  </si>
  <si>
    <t>内蒙古自治区</t>
  </si>
  <si>
    <t>目  录</t>
  </si>
  <si>
    <t xml:space="preserve">            表一 2017年一般公共预算收入表</t>
  </si>
  <si>
    <t xml:space="preserve">            表二 2017年一般公共预算支出表</t>
  </si>
  <si>
    <t xml:space="preserve">            表三 2017年一般公共预算本级支出表(按功能分类)</t>
  </si>
  <si>
    <t xml:space="preserve">            表四 2017年本级预算财政拨款支出预算表（按经济分类科目分）
</t>
  </si>
  <si>
    <t xml:space="preserve">            表五 2017年一般性转移支付预算表</t>
  </si>
  <si>
    <t xml:space="preserve">            表六 2017年专项转移支付预算表</t>
  </si>
  <si>
    <t xml:space="preserve">            表七 2017年税收返还收入预算表</t>
  </si>
  <si>
    <t xml:space="preserve">            表八 政府一般债务限额和余额情况表</t>
  </si>
  <si>
    <t xml:space="preserve">            表九 2017年政府性基金预算收入表</t>
  </si>
  <si>
    <t xml:space="preserve">            表十 2017年政府性基金预算支出表</t>
  </si>
  <si>
    <t xml:space="preserve">            表十一 2017年太白县政府性基金转移支付表</t>
  </si>
  <si>
    <t xml:space="preserve">            表十二 太白县政府专项债务余额和限额情况表</t>
  </si>
  <si>
    <t xml:space="preserve">            表十三 太白县2017年国有资本经营预算收入表</t>
  </si>
  <si>
    <t xml:space="preserve">            表十四 太白县2017年国有资本经营预算支出表</t>
  </si>
  <si>
    <t xml:space="preserve">            表十五 太白县2017年社会保险基金预算收入表</t>
  </si>
  <si>
    <t xml:space="preserve">            表十六 太白县2017年社会保险基金预算支出表</t>
  </si>
  <si>
    <t>表一</t>
  </si>
  <si>
    <r>
      <rPr>
        <b/>
        <sz val="16"/>
        <rFont val="黑体"/>
        <charset val="134"/>
      </rPr>
      <t>2017</t>
    </r>
    <r>
      <rPr>
        <b/>
        <sz val="16"/>
        <rFont val="黑体"/>
        <charset val="134"/>
      </rPr>
      <t>年一般公共预算收入表</t>
    </r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</si>
  <si>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</si>
  <si>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</si>
  <si>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上年决算（执行)数</t>
  </si>
  <si>
    <t>预算数</t>
  </si>
  <si>
    <t>预算数为决算（执行）数%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</si>
  <si>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</si>
  <si>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</si>
  <si>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</si>
  <si>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</si>
  <si>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</si>
  <si>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</si>
  <si>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</si>
  <si>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</si>
  <si>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</si>
  <si>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</si>
  <si>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</si>
  <si>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</si>
  <si>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</si>
  <si>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</si>
  <si>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</si>
  <si>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</si>
  <si>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</si>
  <si>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</si>
  <si>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</si>
  <si>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</si>
  <si>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</si>
  <si>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</si>
  <si>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</si>
  <si>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</si>
  <si>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</si>
  <si>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</si>
  <si>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</si>
  <si>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>表二</t>
  </si>
  <si>
    <t>2017年一般公共预算支出表</t>
  </si>
  <si>
    <t>项目</t>
  </si>
  <si>
    <t>上年决算（执行）数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</si>
  <si>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</si>
  <si>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</si>
  <si>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</si>
  <si>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</si>
  <si>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</si>
  <si>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</si>
  <si>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</si>
  <si>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</si>
  <si>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</si>
  <si>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</si>
  <si>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</si>
  <si>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</si>
  <si>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</si>
  <si>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</si>
  <si>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</si>
  <si>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</si>
  <si>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</si>
  <si>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</si>
  <si>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</si>
  <si>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</si>
  <si>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</si>
  <si>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</si>
  <si>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</si>
  <si>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</si>
  <si>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</si>
  <si>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</si>
  <si>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</si>
  <si>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</si>
  <si>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</si>
  <si>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</si>
  <si>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</si>
  <si>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</si>
  <si>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</si>
  <si>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</si>
  <si>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</si>
  <si>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</si>
  <si>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</si>
  <si>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</si>
  <si>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</si>
  <si>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</si>
  <si>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</si>
  <si>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</si>
  <si>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</si>
  <si>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</si>
  <si>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</si>
  <si>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</si>
  <si>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</si>
  <si>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</si>
  <si>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</si>
  <si>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</si>
  <si>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</si>
  <si>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</si>
  <si>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</si>
  <si>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</si>
  <si>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</si>
  <si>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</si>
  <si>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</si>
  <si>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</si>
  <si>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</si>
  <si>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</si>
  <si>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</si>
  <si>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</si>
  <si>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</si>
  <si>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</si>
  <si>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</si>
  <si>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</si>
  <si>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</si>
  <si>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</si>
  <si>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</si>
  <si>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</si>
  <si>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</si>
  <si>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</si>
  <si>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</si>
  <si>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</si>
  <si>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</si>
  <si>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</si>
  <si>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</si>
  <si>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</si>
  <si>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</si>
  <si>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</si>
  <si>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</si>
  <si>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</si>
  <si>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</si>
  <si>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</si>
  <si>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</si>
  <si>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</si>
  <si>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</si>
  <si>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</si>
  <si>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</si>
  <si>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</si>
  <si>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</si>
  <si>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</si>
  <si>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</si>
  <si>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</si>
  <si>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</si>
  <si>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</si>
  <si>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</si>
  <si>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</si>
  <si>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</si>
  <si>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</si>
  <si>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</si>
  <si>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</si>
  <si>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</si>
  <si>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</si>
  <si>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</si>
  <si>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</si>
  <si>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</si>
  <si>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</si>
  <si>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</si>
  <si>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</si>
  <si>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</si>
  <si>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</si>
  <si>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</si>
  <si>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</si>
  <si>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</si>
  <si>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</si>
  <si>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</si>
  <si>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</si>
  <si>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</si>
  <si>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</si>
  <si>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</si>
  <si>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</si>
  <si>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</si>
  <si>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</si>
  <si>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</si>
  <si>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</si>
  <si>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</si>
  <si>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</si>
  <si>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</si>
  <si>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</si>
  <si>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</si>
  <si>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</si>
  <si>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</si>
  <si>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</si>
  <si>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</si>
  <si>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</si>
  <si>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</si>
  <si>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</si>
  <si>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</si>
  <si>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</si>
  <si>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</si>
  <si>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</si>
  <si>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</si>
  <si>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</si>
  <si>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</si>
  <si>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</si>
  <si>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</si>
  <si>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</si>
  <si>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</si>
  <si>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</si>
  <si>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</si>
  <si>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</si>
  <si>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</si>
  <si>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</si>
  <si>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</si>
  <si>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</si>
  <si>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</si>
  <si>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</si>
  <si>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</si>
  <si>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四、公共安全支出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</si>
  <si>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</si>
  <si>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</si>
  <si>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</si>
  <si>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</si>
  <si>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</si>
  <si>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</si>
  <si>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</si>
  <si>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</si>
  <si>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</si>
  <si>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</si>
  <si>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</si>
  <si>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</si>
  <si>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</si>
  <si>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</si>
  <si>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</si>
  <si>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</si>
  <si>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</si>
  <si>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</si>
  <si>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</si>
  <si>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</si>
  <si>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</si>
  <si>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</si>
  <si>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</si>
  <si>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</si>
  <si>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</si>
  <si>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</si>
  <si>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</si>
  <si>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</si>
  <si>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</si>
  <si>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</si>
  <si>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</si>
  <si>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</si>
  <si>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</si>
  <si>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</si>
  <si>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</si>
  <si>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</si>
  <si>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</si>
  <si>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</si>
  <si>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</si>
  <si>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</si>
  <si>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</si>
  <si>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</si>
  <si>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</si>
  <si>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</si>
  <si>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</si>
  <si>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</si>
  <si>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</si>
  <si>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</si>
  <si>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</si>
  <si>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</si>
  <si>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</si>
  <si>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</si>
  <si>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</si>
  <si>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</si>
  <si>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</si>
  <si>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</si>
  <si>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</si>
  <si>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</si>
  <si>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</si>
  <si>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</si>
  <si>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</si>
  <si>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</si>
  <si>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</si>
  <si>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</si>
  <si>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</si>
  <si>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</si>
  <si>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</si>
  <si>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</si>
  <si>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</si>
  <si>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</si>
  <si>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</si>
  <si>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</si>
  <si>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</si>
  <si>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</si>
  <si>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</si>
  <si>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</si>
  <si>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</si>
  <si>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信息化建设扩运行维护</t>
  </si>
  <si>
    <t xml:space="preserve">      基础设施建设及维护</t>
  </si>
  <si>
    <t xml:space="preserve">      其他海警支出</t>
  </si>
  <si>
    <t xml:space="preserve">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</si>
  <si>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</si>
  <si>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</si>
  <si>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</si>
  <si>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</si>
  <si>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</si>
  <si>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</si>
  <si>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</si>
  <si>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</si>
  <si>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</si>
  <si>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</si>
  <si>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</si>
  <si>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</si>
  <si>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</si>
  <si>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</si>
  <si>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</si>
  <si>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</si>
  <si>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</si>
  <si>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</si>
  <si>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</si>
  <si>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</si>
  <si>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</si>
  <si>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</si>
  <si>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</si>
  <si>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</si>
  <si>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</si>
  <si>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</si>
  <si>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</si>
  <si>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</si>
  <si>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</si>
  <si>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</si>
  <si>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</si>
  <si>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</si>
  <si>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</si>
  <si>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</si>
  <si>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</si>
  <si>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</si>
  <si>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</si>
  <si>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</si>
  <si>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</si>
  <si>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</si>
  <si>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</si>
  <si>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</si>
  <si>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</si>
  <si>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</si>
  <si>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</si>
  <si>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</si>
  <si>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</si>
  <si>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</si>
  <si>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</si>
  <si>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</si>
  <si>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</si>
  <si>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</si>
  <si>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</si>
  <si>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</si>
  <si>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</si>
  <si>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</si>
  <si>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</si>
  <si>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</si>
  <si>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</si>
  <si>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</si>
  <si>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</si>
  <si>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</si>
  <si>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</si>
  <si>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</si>
  <si>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</si>
  <si>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</si>
  <si>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</si>
  <si>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</si>
  <si>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</si>
  <si>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</si>
  <si>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</si>
  <si>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</si>
  <si>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</si>
  <si>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</si>
  <si>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</si>
  <si>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</si>
  <si>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</si>
  <si>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</si>
  <si>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</si>
  <si>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</si>
  <si>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</si>
  <si>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</si>
  <si>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</si>
  <si>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</si>
  <si>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</si>
  <si>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</si>
  <si>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</si>
  <si>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</si>
  <si>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</si>
  <si>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</si>
  <si>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</si>
  <si>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</si>
  <si>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</si>
  <si>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</si>
  <si>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</si>
  <si>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</si>
  <si>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</si>
  <si>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</si>
  <si>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</si>
  <si>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</si>
  <si>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</si>
  <si>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</si>
  <si>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</si>
  <si>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</si>
  <si>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</si>
  <si>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</si>
  <si>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</si>
  <si>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</si>
  <si>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</si>
  <si>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</si>
  <si>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</si>
  <si>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</si>
  <si>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</si>
  <si>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</si>
  <si>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</si>
  <si>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</si>
  <si>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</si>
  <si>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</si>
  <si>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</si>
  <si>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</si>
  <si>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</si>
  <si>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</si>
  <si>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</si>
  <si>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</si>
  <si>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</si>
  <si>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</si>
  <si>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</si>
  <si>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</si>
  <si>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</si>
  <si>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</si>
  <si>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</si>
  <si>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</si>
  <si>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</si>
  <si>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</si>
  <si>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</si>
  <si>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</si>
  <si>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</si>
  <si>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</si>
  <si>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</si>
  <si>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</si>
  <si>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</si>
  <si>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</si>
  <si>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</si>
  <si>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</si>
  <si>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</si>
  <si>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</si>
  <si>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</si>
  <si>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</si>
  <si>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</si>
  <si>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</si>
  <si>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</si>
  <si>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</si>
  <si>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</si>
  <si>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</si>
  <si>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</si>
  <si>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</si>
  <si>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</si>
  <si>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</si>
  <si>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</si>
  <si>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</si>
  <si>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</si>
  <si>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</si>
  <si>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</si>
  <si>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</si>
  <si>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</si>
  <si>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</si>
  <si>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</si>
  <si>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</si>
  <si>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</si>
  <si>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</si>
  <si>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</si>
  <si>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</si>
  <si>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</si>
  <si>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</si>
  <si>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</si>
  <si>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</si>
  <si>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</si>
  <si>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</si>
  <si>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</si>
  <si>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</si>
  <si>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</si>
  <si>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</si>
  <si>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</si>
  <si>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</si>
  <si>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</si>
  <si>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</si>
  <si>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</si>
  <si>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</si>
  <si>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</si>
  <si>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</si>
  <si>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</si>
  <si>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</si>
  <si>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</si>
  <si>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</si>
  <si>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</si>
  <si>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</si>
  <si>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</si>
  <si>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</si>
  <si>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</si>
  <si>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</si>
  <si>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</si>
  <si>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</si>
  <si>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</si>
  <si>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</si>
  <si>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</si>
  <si>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</si>
  <si>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</si>
  <si>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</si>
  <si>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</si>
  <si>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</si>
  <si>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</si>
  <si>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</si>
  <si>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</si>
  <si>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</si>
  <si>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</si>
  <si>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</si>
  <si>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</si>
  <si>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</si>
  <si>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</si>
  <si>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</si>
  <si>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</si>
  <si>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</si>
  <si>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</si>
  <si>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</si>
  <si>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</si>
  <si>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</si>
  <si>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</si>
  <si>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</si>
  <si>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</si>
  <si>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</si>
  <si>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</si>
  <si>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</si>
  <si>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</si>
  <si>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</si>
  <si>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</si>
  <si>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</si>
  <si>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</si>
  <si>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</si>
  <si>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</si>
  <si>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</si>
  <si>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>九、医疗卫生与计划生育支出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</si>
  <si>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</si>
  <si>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</si>
  <si>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</si>
  <si>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</si>
  <si>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</si>
  <si>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</si>
  <si>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</si>
  <si>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</si>
  <si>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</si>
  <si>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</si>
  <si>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</si>
  <si>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</si>
  <si>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</si>
  <si>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</si>
  <si>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</si>
  <si>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</si>
  <si>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</si>
  <si>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</si>
  <si>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</si>
  <si>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</si>
  <si>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</si>
  <si>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</si>
  <si>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</si>
  <si>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</si>
  <si>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</si>
  <si>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</si>
  <si>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</si>
  <si>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</si>
  <si>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</si>
  <si>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</si>
  <si>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</si>
  <si>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</si>
  <si>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</si>
  <si>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</si>
  <si>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</si>
  <si>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</si>
  <si>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</si>
  <si>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</si>
  <si>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</si>
  <si>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</si>
  <si>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</si>
  <si>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</si>
  <si>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</si>
  <si>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</si>
  <si>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</si>
  <si>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</si>
  <si>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</si>
  <si>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</si>
  <si>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</si>
  <si>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</si>
  <si>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财政对城镇职工基本医疗保险基金的补助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</si>
  <si>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</si>
  <si>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</si>
  <si>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</si>
  <si>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</si>
  <si>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</si>
  <si>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</si>
  <si>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</si>
  <si>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</si>
  <si>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</si>
  <si>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</si>
  <si>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</si>
  <si>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</si>
  <si>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>十、节能环保支出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</si>
  <si>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</si>
  <si>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</si>
  <si>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</si>
  <si>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</si>
  <si>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</si>
  <si>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</si>
  <si>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</si>
  <si>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</si>
  <si>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</si>
  <si>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</si>
  <si>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</si>
  <si>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</si>
  <si>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</si>
  <si>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</si>
  <si>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</si>
  <si>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</si>
  <si>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</si>
  <si>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</si>
  <si>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</si>
  <si>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</si>
  <si>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</si>
  <si>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</si>
  <si>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</si>
  <si>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</si>
  <si>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</si>
  <si>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</si>
  <si>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</si>
  <si>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</si>
  <si>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</si>
  <si>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</si>
  <si>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</si>
  <si>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</si>
  <si>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</si>
  <si>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</si>
  <si>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</si>
  <si>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</si>
  <si>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</si>
  <si>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</si>
  <si>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</si>
  <si>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</si>
  <si>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</si>
  <si>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</si>
  <si>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</si>
  <si>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</si>
  <si>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</si>
  <si>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</si>
  <si>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</si>
  <si>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</si>
  <si>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</si>
  <si>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</si>
  <si>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</si>
  <si>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</si>
  <si>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</si>
  <si>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</si>
  <si>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</si>
  <si>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</si>
  <si>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</si>
  <si>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</si>
  <si>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</si>
  <si>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</si>
  <si>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</si>
  <si>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</si>
  <si>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</si>
  <si>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</si>
  <si>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</si>
  <si>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</si>
  <si>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</si>
  <si>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</si>
  <si>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</si>
  <si>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</si>
  <si>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</si>
  <si>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</si>
  <si>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</si>
  <si>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</si>
  <si>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</si>
  <si>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</si>
  <si>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</si>
  <si>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</si>
  <si>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</si>
  <si>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</si>
  <si>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</si>
  <si>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</si>
  <si>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</si>
  <si>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</si>
  <si>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</si>
  <si>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</si>
  <si>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</si>
  <si>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</si>
  <si>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</si>
  <si>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</si>
  <si>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</si>
  <si>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</si>
  <si>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</si>
  <si>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</si>
  <si>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</si>
  <si>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</si>
  <si>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</si>
  <si>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</si>
  <si>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</si>
  <si>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</si>
  <si>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</si>
  <si>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</si>
  <si>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</si>
  <si>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</si>
  <si>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</si>
  <si>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</si>
  <si>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</si>
  <si>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</si>
  <si>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</si>
  <si>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</si>
  <si>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</si>
  <si>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</si>
  <si>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</si>
  <si>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</si>
  <si>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</si>
  <si>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</si>
  <si>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</si>
  <si>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</si>
  <si>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</si>
  <si>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</si>
  <si>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</si>
  <si>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</si>
  <si>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</si>
  <si>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</si>
  <si>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</si>
  <si>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</si>
  <si>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</si>
  <si>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</si>
  <si>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</si>
  <si>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</si>
  <si>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</si>
  <si>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</si>
  <si>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</si>
  <si>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</si>
  <si>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</si>
  <si>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</si>
  <si>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</si>
  <si>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</si>
  <si>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</si>
  <si>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</si>
  <si>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</si>
  <si>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</si>
  <si>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</si>
  <si>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</si>
  <si>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</si>
  <si>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</si>
  <si>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</si>
  <si>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</si>
  <si>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</si>
  <si>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</si>
  <si>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</si>
  <si>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</si>
  <si>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</si>
  <si>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</si>
  <si>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</si>
  <si>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</si>
  <si>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</si>
  <si>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</si>
  <si>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</si>
  <si>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</si>
  <si>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</si>
  <si>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</si>
  <si>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</si>
  <si>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</si>
  <si>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</si>
  <si>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</si>
  <si>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</si>
  <si>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</si>
  <si>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</si>
  <si>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</si>
  <si>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</si>
  <si>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</si>
  <si>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</si>
  <si>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</si>
  <si>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</si>
  <si>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</si>
  <si>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</si>
  <si>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</si>
  <si>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</si>
  <si>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</si>
  <si>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</si>
  <si>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</si>
  <si>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</si>
  <si>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</si>
  <si>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</si>
  <si>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</si>
  <si>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</si>
  <si>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</si>
  <si>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</si>
  <si>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</si>
  <si>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</si>
  <si>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</si>
  <si>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</si>
  <si>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</si>
  <si>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</si>
  <si>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</si>
  <si>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</si>
  <si>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</si>
  <si>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</si>
  <si>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</si>
  <si>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</si>
  <si>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</si>
  <si>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</si>
  <si>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</si>
  <si>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</si>
  <si>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</si>
  <si>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</si>
  <si>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</si>
  <si>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</si>
  <si>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</si>
  <si>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</si>
  <si>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</si>
  <si>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</si>
  <si>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</si>
  <si>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</si>
  <si>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</si>
  <si>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</si>
  <si>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</si>
  <si>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</si>
  <si>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</si>
  <si>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</si>
  <si>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</si>
  <si>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</si>
  <si>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</si>
  <si>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</si>
  <si>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</si>
  <si>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</si>
  <si>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</si>
  <si>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</si>
  <si>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</si>
  <si>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</si>
  <si>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</si>
  <si>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</si>
  <si>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</si>
  <si>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</si>
  <si>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</si>
  <si>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</si>
  <si>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</si>
  <si>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</si>
  <si>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</si>
  <si>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</si>
  <si>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</si>
  <si>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</si>
  <si>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</si>
  <si>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</si>
  <si>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</si>
  <si>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</si>
  <si>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</si>
  <si>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</si>
  <si>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</si>
  <si>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</si>
  <si>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</si>
  <si>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</si>
  <si>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</si>
  <si>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</si>
  <si>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</si>
  <si>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</si>
  <si>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</si>
  <si>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</si>
  <si>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</si>
  <si>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</si>
  <si>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</si>
  <si>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</si>
  <si>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</si>
  <si>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</si>
  <si>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</si>
  <si>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</si>
  <si>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</si>
  <si>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</si>
  <si>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</si>
  <si>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</si>
  <si>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</si>
  <si>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</si>
  <si>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</si>
  <si>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</si>
  <si>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</si>
  <si>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</si>
  <si>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</si>
  <si>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</si>
  <si>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</si>
  <si>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</si>
  <si>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</si>
  <si>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</si>
  <si>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</si>
  <si>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</si>
  <si>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</si>
  <si>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</si>
  <si>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</si>
  <si>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</si>
  <si>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</si>
  <si>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</si>
  <si>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</si>
  <si>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</si>
  <si>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</si>
  <si>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</si>
  <si>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</si>
  <si>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</si>
  <si>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</si>
  <si>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</si>
  <si>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</si>
  <si>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</si>
  <si>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</si>
  <si>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</si>
  <si>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</si>
  <si>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</si>
  <si>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</si>
  <si>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</si>
  <si>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</si>
  <si>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</si>
  <si>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</si>
  <si>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</si>
  <si>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</si>
  <si>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</si>
  <si>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</si>
  <si>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</si>
  <si>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</si>
  <si>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</si>
  <si>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</si>
  <si>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</si>
  <si>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</si>
  <si>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</si>
  <si>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</si>
  <si>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</si>
  <si>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</si>
  <si>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政策性银行亏损补贴1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</si>
  <si>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</si>
  <si>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</si>
  <si>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</si>
  <si>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</si>
  <si>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</si>
  <si>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</si>
  <si>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</si>
  <si>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</si>
  <si>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</si>
  <si>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</si>
  <si>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</si>
  <si>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</si>
  <si>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</si>
  <si>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</si>
  <si>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</si>
  <si>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</si>
  <si>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</si>
  <si>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</si>
  <si>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</si>
  <si>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</si>
  <si>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</si>
  <si>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</si>
  <si>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</si>
  <si>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</si>
  <si>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</si>
  <si>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</si>
  <si>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</si>
  <si>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</si>
  <si>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</si>
  <si>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</si>
  <si>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</si>
  <si>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</si>
  <si>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</si>
  <si>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</si>
  <si>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</si>
  <si>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</si>
  <si>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</si>
  <si>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</si>
  <si>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</si>
  <si>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</si>
  <si>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</si>
  <si>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</si>
  <si>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海域使用金支出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</si>
  <si>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</si>
  <si>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</si>
  <si>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</si>
  <si>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</si>
  <si>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</si>
  <si>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</si>
  <si>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</si>
  <si>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</si>
  <si>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</si>
  <si>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</si>
  <si>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</si>
  <si>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</si>
  <si>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</si>
  <si>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</si>
  <si>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</si>
  <si>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</si>
  <si>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</si>
  <si>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</si>
  <si>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</si>
  <si>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</si>
  <si>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</si>
  <si>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</si>
  <si>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</si>
  <si>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</si>
  <si>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</si>
  <si>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</si>
  <si>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</si>
  <si>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</si>
  <si>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</si>
  <si>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</si>
  <si>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</si>
  <si>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</si>
  <si>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</si>
  <si>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</si>
  <si>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</si>
  <si>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</si>
  <si>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</si>
  <si>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</si>
  <si>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</si>
  <si>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</si>
  <si>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</si>
  <si>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</si>
  <si>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</si>
  <si>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</si>
  <si>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</si>
  <si>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</si>
  <si>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</si>
  <si>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</si>
  <si>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</si>
  <si>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</si>
  <si>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</si>
  <si>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</si>
  <si>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</si>
  <si>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</si>
  <si>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</si>
  <si>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</si>
  <si>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</si>
  <si>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</si>
  <si>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</si>
  <si>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</si>
  <si>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</si>
  <si>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</si>
  <si>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</si>
  <si>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</si>
  <si>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</si>
  <si>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</si>
  <si>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</si>
  <si>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</si>
  <si>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</si>
  <si>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</si>
  <si>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</si>
  <si>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</si>
  <si>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</si>
  <si>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</si>
  <si>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</si>
  <si>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</si>
  <si>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</si>
  <si>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</si>
  <si>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</si>
  <si>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</si>
  <si>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</si>
  <si>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</si>
  <si>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</si>
  <si>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</si>
  <si>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</si>
  <si>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</si>
  <si>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</si>
  <si>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</si>
  <si>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</si>
  <si>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</si>
  <si>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</si>
  <si>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</si>
  <si>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</si>
  <si>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</si>
  <si>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</si>
  <si>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二十一、预备费</t>
  </si>
  <si>
    <t>二十二、债务付息支出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</si>
  <si>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</si>
  <si>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</si>
  <si>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</si>
  <si>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</si>
  <si>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</si>
  <si>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二十三、债务发行费用支出</t>
  </si>
  <si>
    <t xml:space="preserve">      地方政府一般债务发行费用支出</t>
  </si>
  <si>
    <t>二十四、其他支出</t>
  </si>
  <si>
    <t xml:space="preserve">        年初预留</t>
  </si>
  <si>
    <t xml:space="preserve">        其他支出</t>
  </si>
  <si>
    <t>支出合计</t>
  </si>
  <si>
    <t>表三</t>
  </si>
  <si>
    <t>2017年一般公共预算本级支出表(按功能分类)</t>
  </si>
  <si>
    <t>科目</t>
  </si>
  <si>
    <t>201</t>
  </si>
  <si>
    <t>20101</t>
  </si>
  <si>
    <t>2010101</t>
  </si>
  <si>
    <t>2010102</t>
  </si>
  <si>
    <t>2010103</t>
  </si>
  <si>
    <t>2010104</t>
  </si>
  <si>
    <t>2010105</t>
  </si>
  <si>
    <t>2010106</t>
  </si>
  <si>
    <t>2010107</t>
  </si>
  <si>
    <t>2010108</t>
  </si>
  <si>
    <t>2010109</t>
  </si>
  <si>
    <t>2010150</t>
  </si>
  <si>
    <t>2010199</t>
  </si>
  <si>
    <t>20102</t>
  </si>
  <si>
    <t>2010201</t>
  </si>
  <si>
    <t>2010202</t>
  </si>
  <si>
    <t>2010203</t>
  </si>
  <si>
    <t>2010204</t>
  </si>
  <si>
    <t>2010205</t>
  </si>
  <si>
    <t>2010206</t>
  </si>
  <si>
    <t>2010250</t>
  </si>
  <si>
    <t>2010299</t>
  </si>
  <si>
    <t>20103</t>
  </si>
  <si>
    <t>2010301</t>
  </si>
  <si>
    <t>2010302</t>
  </si>
  <si>
    <t>2010303</t>
  </si>
  <si>
    <t>2010304</t>
  </si>
  <si>
    <t>2010305</t>
  </si>
  <si>
    <t>2010306</t>
  </si>
  <si>
    <t>2010307</t>
  </si>
  <si>
    <t>2010308</t>
  </si>
  <si>
    <t>2010309</t>
  </si>
  <si>
    <t>2010350</t>
  </si>
  <si>
    <t>2010399</t>
  </si>
  <si>
    <t>20104</t>
  </si>
  <si>
    <t>2010401</t>
  </si>
  <si>
    <t>2010402</t>
  </si>
  <si>
    <t>2010403</t>
  </si>
  <si>
    <t>2010404</t>
  </si>
  <si>
    <t>2010405</t>
  </si>
  <si>
    <t>2010406</t>
  </si>
  <si>
    <t>2010407</t>
  </si>
  <si>
    <t>2010408</t>
  </si>
  <si>
    <t>2010409</t>
  </si>
  <si>
    <t>2010450</t>
  </si>
  <si>
    <t>2010499</t>
  </si>
  <si>
    <t>20105</t>
  </si>
  <si>
    <t>2010501</t>
  </si>
  <si>
    <t>2010502</t>
  </si>
  <si>
    <t>2010503</t>
  </si>
  <si>
    <t>2010504</t>
  </si>
  <si>
    <t>2010505</t>
  </si>
  <si>
    <t>2010506</t>
  </si>
  <si>
    <t>2010507</t>
  </si>
  <si>
    <t>2010508</t>
  </si>
  <si>
    <t>2010550</t>
  </si>
  <si>
    <t>2010599</t>
  </si>
  <si>
    <t>20106</t>
  </si>
  <si>
    <t>2010601</t>
  </si>
  <si>
    <t>2010602</t>
  </si>
  <si>
    <t>2010603</t>
  </si>
  <si>
    <t>2010604</t>
  </si>
  <si>
    <t>2010605</t>
  </si>
  <si>
    <t>2010606</t>
  </si>
  <si>
    <t>2010607</t>
  </si>
  <si>
    <t>2010608</t>
  </si>
  <si>
    <t>2010650</t>
  </si>
  <si>
    <t>2010699</t>
  </si>
  <si>
    <t>20107</t>
  </si>
  <si>
    <t>2010701</t>
  </si>
  <si>
    <t>2010702</t>
  </si>
  <si>
    <t>2010703</t>
  </si>
  <si>
    <t>2010704</t>
  </si>
  <si>
    <t>2010705</t>
  </si>
  <si>
    <t>2010706</t>
  </si>
  <si>
    <t>2010707</t>
  </si>
  <si>
    <t>2010708</t>
  </si>
  <si>
    <t>2010709</t>
  </si>
  <si>
    <t>2010750</t>
  </si>
  <si>
    <t>2010799</t>
  </si>
  <si>
    <t>20108</t>
  </si>
  <si>
    <t>2010801</t>
  </si>
  <si>
    <t>2010802</t>
  </si>
  <si>
    <t>2010803</t>
  </si>
  <si>
    <t>2010804</t>
  </si>
  <si>
    <t>2010805</t>
  </si>
  <si>
    <t>2010806</t>
  </si>
  <si>
    <t>2010850</t>
  </si>
  <si>
    <t>2010899</t>
  </si>
  <si>
    <t>20109</t>
  </si>
  <si>
    <t>2010901</t>
  </si>
  <si>
    <t>2010902</t>
  </si>
  <si>
    <t>2010903</t>
  </si>
  <si>
    <t>2010904</t>
  </si>
  <si>
    <t>2010905</t>
  </si>
  <si>
    <t>2010907</t>
  </si>
  <si>
    <t>2010908</t>
  </si>
  <si>
    <t>2010950</t>
  </si>
  <si>
    <t>2010999</t>
  </si>
  <si>
    <t>20110</t>
  </si>
  <si>
    <t>2011001</t>
  </si>
  <si>
    <t>2011002</t>
  </si>
  <si>
    <t>2011003</t>
  </si>
  <si>
    <t>2011004</t>
  </si>
  <si>
    <t>2011005</t>
  </si>
  <si>
    <t>2011006</t>
  </si>
  <si>
    <t>2011007</t>
  </si>
  <si>
    <t>2011008</t>
  </si>
  <si>
    <t>2011009</t>
  </si>
  <si>
    <t>2011010</t>
  </si>
  <si>
    <t>2011011</t>
  </si>
  <si>
    <t>2011012</t>
  </si>
  <si>
    <t>2011050</t>
  </si>
  <si>
    <t>2011099</t>
  </si>
  <si>
    <t>20111</t>
  </si>
  <si>
    <t>2011101</t>
  </si>
  <si>
    <t>2011102</t>
  </si>
  <si>
    <t>2011103</t>
  </si>
  <si>
    <t>2011104</t>
  </si>
  <si>
    <t>2011105</t>
  </si>
  <si>
    <t>2011106</t>
  </si>
  <si>
    <t>2011150</t>
  </si>
  <si>
    <t>2011199</t>
  </si>
  <si>
    <t>20113</t>
  </si>
  <si>
    <t>2011301</t>
  </si>
  <si>
    <t>2011302</t>
  </si>
  <si>
    <t>2011303</t>
  </si>
  <si>
    <t>2011304</t>
  </si>
  <si>
    <t>2011305</t>
  </si>
  <si>
    <t>2011306</t>
  </si>
  <si>
    <t>2011307</t>
  </si>
  <si>
    <t>2011308</t>
  </si>
  <si>
    <t>2011350</t>
  </si>
  <si>
    <t>2011399</t>
  </si>
  <si>
    <t>20114</t>
  </si>
  <si>
    <t>2011401</t>
  </si>
  <si>
    <t>2011402</t>
  </si>
  <si>
    <t>2011403</t>
  </si>
  <si>
    <t>2011404</t>
  </si>
  <si>
    <t>2011405</t>
  </si>
  <si>
    <t>2011406</t>
  </si>
  <si>
    <t>2011407</t>
  </si>
  <si>
    <t>2011408</t>
  </si>
  <si>
    <t>2011409</t>
  </si>
  <si>
    <t>2011450</t>
  </si>
  <si>
    <t>2011499</t>
  </si>
  <si>
    <t>20115</t>
  </si>
  <si>
    <t>2011501</t>
  </si>
  <si>
    <t>2011502</t>
  </si>
  <si>
    <t>2011503</t>
  </si>
  <si>
    <t>2011504</t>
  </si>
  <si>
    <t>2011505</t>
  </si>
  <si>
    <t>2011506</t>
  </si>
  <si>
    <t>2011507</t>
  </si>
  <si>
    <t>2011550</t>
  </si>
  <si>
    <t>2011599</t>
  </si>
  <si>
    <t>20117</t>
  </si>
  <si>
    <t>2011701</t>
  </si>
  <si>
    <t>2011702</t>
  </si>
  <si>
    <t>2011703</t>
  </si>
  <si>
    <t>2011704</t>
  </si>
  <si>
    <t>2011705</t>
  </si>
  <si>
    <t>2011706</t>
  </si>
  <si>
    <t>2011707</t>
  </si>
  <si>
    <t>2011708</t>
  </si>
  <si>
    <t>2011709</t>
  </si>
  <si>
    <t>2011710</t>
  </si>
  <si>
    <t>2011750</t>
  </si>
  <si>
    <t>2011799</t>
  </si>
  <si>
    <t>20123</t>
  </si>
  <si>
    <t>2012301</t>
  </si>
  <si>
    <t>2012302</t>
  </si>
  <si>
    <t>2012303</t>
  </si>
  <si>
    <t>2012304</t>
  </si>
  <si>
    <t>2012350</t>
  </si>
  <si>
    <t>2012399</t>
  </si>
  <si>
    <t>20124</t>
  </si>
  <si>
    <t>2012401</t>
  </si>
  <si>
    <t>2012402</t>
  </si>
  <si>
    <t>2012403</t>
  </si>
  <si>
    <t>2012404</t>
  </si>
  <si>
    <t>2012450</t>
  </si>
  <si>
    <t>2012499</t>
  </si>
  <si>
    <t>20125</t>
  </si>
  <si>
    <t>2012501</t>
  </si>
  <si>
    <t>2012502</t>
  </si>
  <si>
    <t>2012503</t>
  </si>
  <si>
    <t>2012504</t>
  </si>
  <si>
    <t>2012505</t>
  </si>
  <si>
    <t>2012506</t>
  </si>
  <si>
    <t>2012550</t>
  </si>
  <si>
    <t>2012599</t>
  </si>
  <si>
    <t>20126</t>
  </si>
  <si>
    <t>2012601</t>
  </si>
  <si>
    <t>2012602</t>
  </si>
  <si>
    <t>2012603</t>
  </si>
  <si>
    <t>2012604</t>
  </si>
  <si>
    <t>2012699</t>
  </si>
  <si>
    <t>20128</t>
  </si>
  <si>
    <t>2012801</t>
  </si>
  <si>
    <t>2012802</t>
  </si>
  <si>
    <t>2012803</t>
  </si>
  <si>
    <t>2012804</t>
  </si>
  <si>
    <t>2012850</t>
  </si>
  <si>
    <t>2012899</t>
  </si>
  <si>
    <t>20129</t>
  </si>
  <si>
    <t>2012901</t>
  </si>
  <si>
    <t>2012902</t>
  </si>
  <si>
    <t>2012903</t>
  </si>
  <si>
    <t>2012904</t>
  </si>
  <si>
    <t>2012905</t>
  </si>
  <si>
    <t>2012950</t>
  </si>
  <si>
    <t>2012999</t>
  </si>
  <si>
    <t>20131</t>
  </si>
  <si>
    <t>2013101</t>
  </si>
  <si>
    <t>2013102</t>
  </si>
  <si>
    <t>2013103</t>
  </si>
  <si>
    <t>2013105</t>
  </si>
  <si>
    <t>2013150</t>
  </si>
  <si>
    <t>2013199</t>
  </si>
  <si>
    <t>20132</t>
  </si>
  <si>
    <t>2013201</t>
  </si>
  <si>
    <t>2013202</t>
  </si>
  <si>
    <t>2013203</t>
  </si>
  <si>
    <t>2013250</t>
  </si>
  <si>
    <t>2013299</t>
  </si>
  <si>
    <t>20133</t>
  </si>
  <si>
    <t>2013301</t>
  </si>
  <si>
    <t>2013302</t>
  </si>
  <si>
    <t>2013303</t>
  </si>
  <si>
    <t>2013350</t>
  </si>
  <si>
    <t>2013399</t>
  </si>
  <si>
    <t>20134</t>
  </si>
  <si>
    <t>2013401</t>
  </si>
  <si>
    <t>2013402</t>
  </si>
  <si>
    <t>2013403</t>
  </si>
  <si>
    <t>2013450</t>
  </si>
  <si>
    <t>2013499</t>
  </si>
  <si>
    <t>20135</t>
  </si>
  <si>
    <t>2013501</t>
  </si>
  <si>
    <t>2013502</t>
  </si>
  <si>
    <t>2013503</t>
  </si>
  <si>
    <t>2013550</t>
  </si>
  <si>
    <t>2013599</t>
  </si>
  <si>
    <t>20136</t>
  </si>
  <si>
    <t>2013601</t>
  </si>
  <si>
    <t>2013602</t>
  </si>
  <si>
    <t>2013603</t>
  </si>
  <si>
    <t>2013650</t>
  </si>
  <si>
    <t>2013699</t>
  </si>
  <si>
    <t>20199</t>
  </si>
  <si>
    <t>2019901</t>
  </si>
  <si>
    <t>2019999</t>
  </si>
  <si>
    <t>202</t>
  </si>
  <si>
    <t>20205</t>
  </si>
  <si>
    <t>20299</t>
  </si>
  <si>
    <t>203</t>
  </si>
  <si>
    <t>20306</t>
  </si>
  <si>
    <t>2030601</t>
  </si>
  <si>
    <t>2030602</t>
  </si>
  <si>
    <t>2030603</t>
  </si>
  <si>
    <t>2030604</t>
  </si>
  <si>
    <t>2030605</t>
  </si>
  <si>
    <t>2030606</t>
  </si>
  <si>
    <t>2030607</t>
  </si>
  <si>
    <t>2030699</t>
  </si>
  <si>
    <t>2039901</t>
  </si>
  <si>
    <t>204</t>
  </si>
  <si>
    <t>20401</t>
  </si>
  <si>
    <t>2040101</t>
  </si>
  <si>
    <t>2040102</t>
  </si>
  <si>
    <t>2040103</t>
  </si>
  <si>
    <t>2040104</t>
  </si>
  <si>
    <t>2040105</t>
  </si>
  <si>
    <t>2040106</t>
  </si>
  <si>
    <t>2040107</t>
  </si>
  <si>
    <t>2040108</t>
  </si>
  <si>
    <t>2040199</t>
  </si>
  <si>
    <t>20402</t>
  </si>
  <si>
    <t>2040201</t>
  </si>
  <si>
    <t>2040202</t>
  </si>
  <si>
    <t>2040203</t>
  </si>
  <si>
    <t>2040204</t>
  </si>
  <si>
    <t>2040205</t>
  </si>
  <si>
    <t>2040206</t>
  </si>
  <si>
    <t>2040207</t>
  </si>
  <si>
    <t>2040208</t>
  </si>
  <si>
    <t>2040209</t>
  </si>
  <si>
    <t>2040210</t>
  </si>
  <si>
    <t>2040211</t>
  </si>
  <si>
    <t>2040212</t>
  </si>
  <si>
    <t>2040213</t>
  </si>
  <si>
    <t>2040214</t>
  </si>
  <si>
    <t>2040215</t>
  </si>
  <si>
    <t>2040216</t>
  </si>
  <si>
    <t>2040217</t>
  </si>
  <si>
    <t>2040218</t>
  </si>
  <si>
    <t>2040219</t>
  </si>
  <si>
    <t>2040250</t>
  </si>
  <si>
    <t>2040299</t>
  </si>
  <si>
    <t>20403</t>
  </si>
  <si>
    <t>2040301</t>
  </si>
  <si>
    <t>2040302</t>
  </si>
  <si>
    <t>2040303</t>
  </si>
  <si>
    <t>2040304</t>
  </si>
  <si>
    <t>2040350</t>
  </si>
  <si>
    <t>2040399</t>
  </si>
  <si>
    <t>20404</t>
  </si>
  <si>
    <t>2040401</t>
  </si>
  <si>
    <t>2040402</t>
  </si>
  <si>
    <t>2040403</t>
  </si>
  <si>
    <t>2040404</t>
  </si>
  <si>
    <t>2040405</t>
  </si>
  <si>
    <t>2040406</t>
  </si>
  <si>
    <t>2040407</t>
  </si>
  <si>
    <t>2040408</t>
  </si>
  <si>
    <t>2040409</t>
  </si>
  <si>
    <t>2040450</t>
  </si>
  <si>
    <t>2040499</t>
  </si>
  <si>
    <t>20405</t>
  </si>
  <si>
    <t>2040501</t>
  </si>
  <si>
    <t>2040502</t>
  </si>
  <si>
    <t>2040503</t>
  </si>
  <si>
    <t>2040504</t>
  </si>
  <si>
    <t>2040505</t>
  </si>
  <si>
    <t>2040506</t>
  </si>
  <si>
    <t>2040550</t>
  </si>
  <si>
    <t>2040599</t>
  </si>
  <si>
    <t>20406</t>
  </si>
  <si>
    <t>2040601</t>
  </si>
  <si>
    <t>2040602</t>
  </si>
  <si>
    <t>2040603</t>
  </si>
  <si>
    <t>2040604</t>
  </si>
  <si>
    <t>2040605</t>
  </si>
  <si>
    <t>2040606</t>
  </si>
  <si>
    <t>2040607</t>
  </si>
  <si>
    <t>2040608</t>
  </si>
  <si>
    <t>2040609</t>
  </si>
  <si>
    <t>2040610</t>
  </si>
  <si>
    <t>2040611</t>
  </si>
  <si>
    <t>2040650</t>
  </si>
  <si>
    <t>2040699</t>
  </si>
  <si>
    <t>20407</t>
  </si>
  <si>
    <t>2040701</t>
  </si>
  <si>
    <t>2040702</t>
  </si>
  <si>
    <t>2040703</t>
  </si>
  <si>
    <t>2040704</t>
  </si>
  <si>
    <t>2040705</t>
  </si>
  <si>
    <t>2040706</t>
  </si>
  <si>
    <t>2040750</t>
  </si>
  <si>
    <t>2040799</t>
  </si>
  <si>
    <t>20408</t>
  </si>
  <si>
    <t>2040801</t>
  </si>
  <si>
    <t>2040802</t>
  </si>
  <si>
    <t>2040803</t>
  </si>
  <si>
    <t>2040804</t>
  </si>
  <si>
    <t>2040805</t>
  </si>
  <si>
    <t>2040806</t>
  </si>
  <si>
    <t>2040850</t>
  </si>
  <si>
    <t>2040899</t>
  </si>
  <si>
    <t>20409</t>
  </si>
  <si>
    <t>2040901</t>
  </si>
  <si>
    <t>2040902</t>
  </si>
  <si>
    <t>2040903</t>
  </si>
  <si>
    <t>2040904</t>
  </si>
  <si>
    <t>2040905</t>
  </si>
  <si>
    <t>2040950</t>
  </si>
  <si>
    <t>2040999</t>
  </si>
  <si>
    <t>20410</t>
  </si>
  <si>
    <t>2041001</t>
  </si>
  <si>
    <t>2041002</t>
  </si>
  <si>
    <t>2041003</t>
  </si>
  <si>
    <t>2041004</t>
  </si>
  <si>
    <t>2041005</t>
  </si>
  <si>
    <t>2041006</t>
  </si>
  <si>
    <t>2041099</t>
  </si>
  <si>
    <t>20411</t>
  </si>
  <si>
    <t>2041101</t>
  </si>
  <si>
    <t>2041102</t>
  </si>
  <si>
    <t>2041103</t>
  </si>
  <si>
    <t>2041104</t>
  </si>
  <si>
    <t>2041105</t>
  </si>
  <si>
    <t>2041106</t>
  </si>
  <si>
    <t>2041107</t>
  </si>
  <si>
    <t>2041108</t>
  </si>
  <si>
    <t>20499</t>
  </si>
  <si>
    <t>205</t>
  </si>
  <si>
    <t>20501</t>
  </si>
  <si>
    <t>2050101</t>
  </si>
  <si>
    <t>2050102</t>
  </si>
  <si>
    <t>2050103</t>
  </si>
  <si>
    <t>2050199</t>
  </si>
  <si>
    <t>20502</t>
  </si>
  <si>
    <t>2050201</t>
  </si>
  <si>
    <t>2050202</t>
  </si>
  <si>
    <t>2050203</t>
  </si>
  <si>
    <t>2050204</t>
  </si>
  <si>
    <t>2050205</t>
  </si>
  <si>
    <t>2050206</t>
  </si>
  <si>
    <t>2050207</t>
  </si>
  <si>
    <t>2050299</t>
  </si>
  <si>
    <t>20503</t>
  </si>
  <si>
    <t>2050301</t>
  </si>
  <si>
    <t>2050302</t>
  </si>
  <si>
    <t>2050303</t>
  </si>
  <si>
    <t>2050304</t>
  </si>
  <si>
    <t>2050305</t>
  </si>
  <si>
    <t>2050399</t>
  </si>
  <si>
    <t>20504</t>
  </si>
  <si>
    <t>2050401</t>
  </si>
  <si>
    <t>2050402</t>
  </si>
  <si>
    <t>2050403</t>
  </si>
  <si>
    <t>2050404</t>
  </si>
  <si>
    <t>2050499</t>
  </si>
  <si>
    <t>20505</t>
  </si>
  <si>
    <t>2050501</t>
  </si>
  <si>
    <t>2050502</t>
  </si>
  <si>
    <t>2050599</t>
  </si>
  <si>
    <t>20506</t>
  </si>
  <si>
    <t>2050601</t>
  </si>
  <si>
    <t>2050602</t>
  </si>
  <si>
    <t>2050699</t>
  </si>
  <si>
    <t>20507</t>
  </si>
  <si>
    <t>2050701</t>
  </si>
  <si>
    <t>2050702</t>
  </si>
  <si>
    <t>2050799</t>
  </si>
  <si>
    <t>20508</t>
  </si>
  <si>
    <t>2050801</t>
  </si>
  <si>
    <t>2050802</t>
  </si>
  <si>
    <t>2050803</t>
  </si>
  <si>
    <t>2050804</t>
  </si>
  <si>
    <t>2050899</t>
  </si>
  <si>
    <t>20509</t>
  </si>
  <si>
    <t>2050901</t>
  </si>
  <si>
    <t>2050902</t>
  </si>
  <si>
    <t>2050903</t>
  </si>
  <si>
    <t>2050904</t>
  </si>
  <si>
    <t>2050905</t>
  </si>
  <si>
    <t>2050999</t>
  </si>
  <si>
    <t>2059999</t>
  </si>
  <si>
    <t>206</t>
  </si>
  <si>
    <t>20601</t>
  </si>
  <si>
    <t>2060101</t>
  </si>
  <si>
    <t>2060102</t>
  </si>
  <si>
    <t>2060103</t>
  </si>
  <si>
    <t>2060199</t>
  </si>
  <si>
    <t>20602</t>
  </si>
  <si>
    <t>2060201</t>
  </si>
  <si>
    <t>2060202</t>
  </si>
  <si>
    <t>2060203</t>
  </si>
  <si>
    <t>2060204</t>
  </si>
  <si>
    <t>2060205</t>
  </si>
  <si>
    <t>2060206</t>
  </si>
  <si>
    <t>2060207</t>
  </si>
  <si>
    <t>2060299</t>
  </si>
  <si>
    <t>20603</t>
  </si>
  <si>
    <t>2060301</t>
  </si>
  <si>
    <t>2060302</t>
  </si>
  <si>
    <t>2060303</t>
  </si>
  <si>
    <t>2060304</t>
  </si>
  <si>
    <t>2060399</t>
  </si>
  <si>
    <t>20604</t>
  </si>
  <si>
    <t>2060401</t>
  </si>
  <si>
    <t>2060402</t>
  </si>
  <si>
    <t>2060403</t>
  </si>
  <si>
    <t>2060404</t>
  </si>
  <si>
    <t>2060499</t>
  </si>
  <si>
    <t>20605</t>
  </si>
  <si>
    <t>2060501</t>
  </si>
  <si>
    <t>2060502</t>
  </si>
  <si>
    <t>2060503</t>
  </si>
  <si>
    <t>2060599</t>
  </si>
  <si>
    <t>20606</t>
  </si>
  <si>
    <t>2060601</t>
  </si>
  <si>
    <t>2060602</t>
  </si>
  <si>
    <t>2060603</t>
  </si>
  <si>
    <t>2060699</t>
  </si>
  <si>
    <t>20607</t>
  </si>
  <si>
    <t>2060701</t>
  </si>
  <si>
    <t>2060702</t>
  </si>
  <si>
    <t>2060703</t>
  </si>
  <si>
    <t>2060704</t>
  </si>
  <si>
    <t>2060705</t>
  </si>
  <si>
    <t>2060799</t>
  </si>
  <si>
    <t>20608</t>
  </si>
  <si>
    <t>2060801</t>
  </si>
  <si>
    <t>2060802</t>
  </si>
  <si>
    <t>2060899</t>
  </si>
  <si>
    <t>20609</t>
  </si>
  <si>
    <t>2060901</t>
  </si>
  <si>
    <t>2060902</t>
  </si>
  <si>
    <t>20699</t>
  </si>
  <si>
    <t>2069901</t>
  </si>
  <si>
    <t>2069902</t>
  </si>
  <si>
    <t>2069903</t>
  </si>
  <si>
    <t>2069999</t>
  </si>
  <si>
    <t>207</t>
  </si>
  <si>
    <t>20701</t>
  </si>
  <si>
    <t>2070101</t>
  </si>
  <si>
    <t>2070102</t>
  </si>
  <si>
    <t>2070103</t>
  </si>
  <si>
    <t>2070104</t>
  </si>
  <si>
    <t>2070105</t>
  </si>
  <si>
    <t>2070106</t>
  </si>
  <si>
    <t>2070107</t>
  </si>
  <si>
    <t>2070108</t>
  </si>
  <si>
    <t>2070109</t>
  </si>
  <si>
    <t>2070110</t>
  </si>
  <si>
    <t>2070111</t>
  </si>
  <si>
    <t>2070112</t>
  </si>
  <si>
    <t>2070199</t>
  </si>
  <si>
    <t>20702</t>
  </si>
  <si>
    <t>2070201</t>
  </si>
  <si>
    <t>2070202</t>
  </si>
  <si>
    <t>2070203</t>
  </si>
  <si>
    <t>2070204</t>
  </si>
  <si>
    <t>2070205</t>
  </si>
  <si>
    <t>2070206</t>
  </si>
  <si>
    <t>2070299</t>
  </si>
  <si>
    <t>20703</t>
  </si>
  <si>
    <t>2070301</t>
  </si>
  <si>
    <t>2070302</t>
  </si>
  <si>
    <t>2070303</t>
  </si>
  <si>
    <t>2070304</t>
  </si>
  <si>
    <t>2070305</t>
  </si>
  <si>
    <t>2070306</t>
  </si>
  <si>
    <t>2070307</t>
  </si>
  <si>
    <t>2070308</t>
  </si>
  <si>
    <t>2070309</t>
  </si>
  <si>
    <t>2070399</t>
  </si>
  <si>
    <t>20704</t>
  </si>
  <si>
    <t>2070401</t>
  </si>
  <si>
    <t>2070402</t>
  </si>
  <si>
    <t>2070403</t>
  </si>
  <si>
    <t>2070404</t>
  </si>
  <si>
    <t>2070405</t>
  </si>
  <si>
    <t>2070406</t>
  </si>
  <si>
    <t>2070407</t>
  </si>
  <si>
    <t>2070408</t>
  </si>
  <si>
    <t>2070409</t>
  </si>
  <si>
    <t>2070499</t>
  </si>
  <si>
    <t>20799</t>
  </si>
  <si>
    <t>2079902</t>
  </si>
  <si>
    <t>2079903</t>
  </si>
  <si>
    <t>2079999</t>
  </si>
  <si>
    <t>208</t>
  </si>
  <si>
    <t>20801</t>
  </si>
  <si>
    <t>2080101</t>
  </si>
  <si>
    <t>2080102</t>
  </si>
  <si>
    <t>2080103</t>
  </si>
  <si>
    <t>2080104</t>
  </si>
  <si>
    <t>2080105</t>
  </si>
  <si>
    <t>2080106</t>
  </si>
  <si>
    <t>2080107</t>
  </si>
  <si>
    <t>2080108</t>
  </si>
  <si>
    <t>2080109</t>
  </si>
  <si>
    <t>2080110</t>
  </si>
  <si>
    <t>2080111</t>
  </si>
  <si>
    <t>2080112</t>
  </si>
  <si>
    <t>2080199</t>
  </si>
  <si>
    <t>20802</t>
  </si>
  <si>
    <t>2080201</t>
  </si>
  <si>
    <t>2080202</t>
  </si>
  <si>
    <t>2080203</t>
  </si>
  <si>
    <t>2080204</t>
  </si>
  <si>
    <t>2080205</t>
  </si>
  <si>
    <t>2080206</t>
  </si>
  <si>
    <t>2080207</t>
  </si>
  <si>
    <t>2080208</t>
  </si>
  <si>
    <t>2080209</t>
  </si>
  <si>
    <t>2080299</t>
  </si>
  <si>
    <t>20804</t>
  </si>
  <si>
    <t>2080402</t>
  </si>
  <si>
    <t>20805</t>
  </si>
  <si>
    <t>2080501</t>
  </si>
  <si>
    <t>2080502</t>
  </si>
  <si>
    <t>2080503</t>
  </si>
  <si>
    <t>2080504</t>
  </si>
  <si>
    <t>2080505</t>
  </si>
  <si>
    <t>2080506</t>
  </si>
  <si>
    <t>2080507</t>
  </si>
  <si>
    <t>2080599</t>
  </si>
  <si>
    <t>20806</t>
  </si>
  <si>
    <t>2080601</t>
  </si>
  <si>
    <t>2080602</t>
  </si>
  <si>
    <t>2080699</t>
  </si>
  <si>
    <t>20807</t>
  </si>
  <si>
    <t>2080701</t>
  </si>
  <si>
    <t>2080702</t>
  </si>
  <si>
    <t>2080704</t>
  </si>
  <si>
    <t>2080705</t>
  </si>
  <si>
    <t>2080709</t>
  </si>
  <si>
    <t>2080711</t>
  </si>
  <si>
    <t>2080712</t>
  </si>
  <si>
    <t>2080713</t>
  </si>
  <si>
    <t>2080799</t>
  </si>
  <si>
    <t>20808</t>
  </si>
  <si>
    <t>2080801</t>
  </si>
  <si>
    <t>2080802</t>
  </si>
  <si>
    <t>2080803</t>
  </si>
  <si>
    <t>2080804</t>
  </si>
  <si>
    <t>2080805</t>
  </si>
  <si>
    <t>2080806</t>
  </si>
  <si>
    <t>2080899</t>
  </si>
  <si>
    <t>20809</t>
  </si>
  <si>
    <t>2080901</t>
  </si>
  <si>
    <t>2080902</t>
  </si>
  <si>
    <t>2080903</t>
  </si>
  <si>
    <t>2080904</t>
  </si>
  <si>
    <t>2080999</t>
  </si>
  <si>
    <t>20810</t>
  </si>
  <si>
    <t>2081001</t>
  </si>
  <si>
    <t>2081002</t>
  </si>
  <si>
    <t>2081003</t>
  </si>
  <si>
    <t>2081004</t>
  </si>
  <si>
    <t>2081005</t>
  </si>
  <si>
    <t>2081099</t>
  </si>
  <si>
    <t>20811</t>
  </si>
  <si>
    <t>2081101</t>
  </si>
  <si>
    <t>2081102</t>
  </si>
  <si>
    <t>2081103</t>
  </si>
  <si>
    <t>2081104</t>
  </si>
  <si>
    <t>2081105</t>
  </si>
  <si>
    <t>2081106</t>
  </si>
  <si>
    <t>2081107</t>
  </si>
  <si>
    <t>2081199</t>
  </si>
  <si>
    <t>20815</t>
  </si>
  <si>
    <t>2081501</t>
  </si>
  <si>
    <t>2081502</t>
  </si>
  <si>
    <t>2081503</t>
  </si>
  <si>
    <t>2081599</t>
  </si>
  <si>
    <t>20816</t>
  </si>
  <si>
    <t>2081601</t>
  </si>
  <si>
    <t>2081602</t>
  </si>
  <si>
    <t>2081603</t>
  </si>
  <si>
    <t>2081699</t>
  </si>
  <si>
    <t>20819</t>
  </si>
  <si>
    <t>2081901</t>
  </si>
  <si>
    <t>2081902</t>
  </si>
  <si>
    <t>20820</t>
  </si>
  <si>
    <t>2082001</t>
  </si>
  <si>
    <t>2082002</t>
  </si>
  <si>
    <t>20821</t>
  </si>
  <si>
    <t>2082101</t>
  </si>
  <si>
    <t>2082102</t>
  </si>
  <si>
    <t>20824</t>
  </si>
  <si>
    <t>2082401</t>
  </si>
  <si>
    <t>2082402</t>
  </si>
  <si>
    <t>20825</t>
  </si>
  <si>
    <t>2082501</t>
  </si>
  <si>
    <t>2082502</t>
  </si>
  <si>
    <t>20826</t>
  </si>
  <si>
    <t>2082601</t>
  </si>
  <si>
    <t>2082602</t>
  </si>
  <si>
    <t>2082699</t>
  </si>
  <si>
    <t>20827</t>
  </si>
  <si>
    <t>2082701</t>
  </si>
  <si>
    <t>2082702</t>
  </si>
  <si>
    <t>2082703</t>
  </si>
  <si>
    <t>2082799</t>
  </si>
  <si>
    <t>20899</t>
  </si>
  <si>
    <t>210</t>
  </si>
  <si>
    <t>21001</t>
  </si>
  <si>
    <t>2100101</t>
  </si>
  <si>
    <t>2100102</t>
  </si>
  <si>
    <t>2100103</t>
  </si>
  <si>
    <t>2100199</t>
  </si>
  <si>
    <t>21002</t>
  </si>
  <si>
    <t>2100201</t>
  </si>
  <si>
    <t>2100202</t>
  </si>
  <si>
    <t>2100203</t>
  </si>
  <si>
    <t>2100204</t>
  </si>
  <si>
    <t>2100205</t>
  </si>
  <si>
    <t>2100206</t>
  </si>
  <si>
    <t>2100207</t>
  </si>
  <si>
    <t>2100208</t>
  </si>
  <si>
    <t>2100209</t>
  </si>
  <si>
    <t>2100210</t>
  </si>
  <si>
    <t>2100211</t>
  </si>
  <si>
    <t>2100299</t>
  </si>
  <si>
    <t>21003</t>
  </si>
  <si>
    <t>2100301</t>
  </si>
  <si>
    <t>2100302</t>
  </si>
  <si>
    <t>2100399</t>
  </si>
  <si>
    <t>21004</t>
  </si>
  <si>
    <t>2100401</t>
  </si>
  <si>
    <t>2100402</t>
  </si>
  <si>
    <t>2100403</t>
  </si>
  <si>
    <t>2100404</t>
  </si>
  <si>
    <t>2100405</t>
  </si>
  <si>
    <t>2100406</t>
  </si>
  <si>
    <t>2100407</t>
  </si>
  <si>
    <t>2100408</t>
  </si>
  <si>
    <t>2100409</t>
  </si>
  <si>
    <t>2100410</t>
  </si>
  <si>
    <t>2100499</t>
  </si>
  <si>
    <t>21006</t>
  </si>
  <si>
    <t>2100601</t>
  </si>
  <si>
    <t>2100699</t>
  </si>
  <si>
    <t>21007</t>
  </si>
  <si>
    <t>2100716</t>
  </si>
  <si>
    <t>2100717</t>
  </si>
  <si>
    <t>2100799</t>
  </si>
  <si>
    <t>21010</t>
  </si>
  <si>
    <t>2101001</t>
  </si>
  <si>
    <t>2101002</t>
  </si>
  <si>
    <t>2101003</t>
  </si>
  <si>
    <t>2101012</t>
  </si>
  <si>
    <t>2101014</t>
  </si>
  <si>
    <t>2101015</t>
  </si>
  <si>
    <t>2101016</t>
  </si>
  <si>
    <t>2101050</t>
  </si>
  <si>
    <t>2101099</t>
  </si>
  <si>
    <t>21011</t>
  </si>
  <si>
    <t>2101101</t>
  </si>
  <si>
    <t>2101102</t>
  </si>
  <si>
    <t>2101103</t>
  </si>
  <si>
    <t>2101199</t>
  </si>
  <si>
    <t>21012</t>
  </si>
  <si>
    <t>2101201</t>
  </si>
  <si>
    <t>2101202</t>
  </si>
  <si>
    <t>2101203</t>
  </si>
  <si>
    <t>2101204</t>
  </si>
  <si>
    <t>2101299</t>
  </si>
  <si>
    <t>21013</t>
  </si>
  <si>
    <t>2101301</t>
  </si>
  <si>
    <t>2101302</t>
  </si>
  <si>
    <t>2101399</t>
  </si>
  <si>
    <t>21014</t>
  </si>
  <si>
    <t>2101401</t>
  </si>
  <si>
    <t>2101499</t>
  </si>
  <si>
    <t>21099</t>
  </si>
  <si>
    <t>211</t>
  </si>
  <si>
    <t>21101</t>
  </si>
  <si>
    <t>2110101</t>
  </si>
  <si>
    <t>2110102</t>
  </si>
  <si>
    <t>2110103</t>
  </si>
  <si>
    <t>2110104</t>
  </si>
  <si>
    <t>2110105</t>
  </si>
  <si>
    <t>2110106</t>
  </si>
  <si>
    <t>2110107</t>
  </si>
  <si>
    <t>2110199</t>
  </si>
  <si>
    <t>21102</t>
  </si>
  <si>
    <t>2110203</t>
  </si>
  <si>
    <t>2110204</t>
  </si>
  <si>
    <t>2110299</t>
  </si>
  <si>
    <t>21103</t>
  </si>
  <si>
    <t>2110301</t>
  </si>
  <si>
    <t>2110302</t>
  </si>
  <si>
    <t>2110303</t>
  </si>
  <si>
    <t>2110304</t>
  </si>
  <si>
    <t>2110305</t>
  </si>
  <si>
    <t>2110306</t>
  </si>
  <si>
    <t>2110399</t>
  </si>
  <si>
    <t>21104</t>
  </si>
  <si>
    <t>2110401</t>
  </si>
  <si>
    <t>2110402</t>
  </si>
  <si>
    <t>2110403</t>
  </si>
  <si>
    <t>2110404</t>
  </si>
  <si>
    <t>2110499</t>
  </si>
  <si>
    <t>21105</t>
  </si>
  <si>
    <t>2110501</t>
  </si>
  <si>
    <t>2110502</t>
  </si>
  <si>
    <t>2110503</t>
  </si>
  <si>
    <t>2110506</t>
  </si>
  <si>
    <t>2110599</t>
  </si>
  <si>
    <t>21106</t>
  </si>
  <si>
    <t>2110602</t>
  </si>
  <si>
    <t>2110603</t>
  </si>
  <si>
    <t>2110604</t>
  </si>
  <si>
    <t>2110605</t>
  </si>
  <si>
    <t>2110699</t>
  </si>
  <si>
    <t>21107</t>
  </si>
  <si>
    <t>2110704</t>
  </si>
  <si>
    <t>2110799</t>
  </si>
  <si>
    <t>21108</t>
  </si>
  <si>
    <t>2110804</t>
  </si>
  <si>
    <t>2110899</t>
  </si>
  <si>
    <t>21109</t>
  </si>
  <si>
    <t>21110</t>
  </si>
  <si>
    <t>21111</t>
  </si>
  <si>
    <t>2111101</t>
  </si>
  <si>
    <t>2111102</t>
  </si>
  <si>
    <t>2111103</t>
  </si>
  <si>
    <t>2111104</t>
  </si>
  <si>
    <t>2111199</t>
  </si>
  <si>
    <t>21112</t>
  </si>
  <si>
    <t>21113</t>
  </si>
  <si>
    <t>21114</t>
  </si>
  <si>
    <t>2111401</t>
  </si>
  <si>
    <t>2111402</t>
  </si>
  <si>
    <t>2111403</t>
  </si>
  <si>
    <t>2111404</t>
  </si>
  <si>
    <t>2111405</t>
  </si>
  <si>
    <t>2111406</t>
  </si>
  <si>
    <t>2111407</t>
  </si>
  <si>
    <t>2111408</t>
  </si>
  <si>
    <t>2111409</t>
  </si>
  <si>
    <t>2111410</t>
  </si>
  <si>
    <t>2111411</t>
  </si>
  <si>
    <t>2111413</t>
  </si>
  <si>
    <t>2111450</t>
  </si>
  <si>
    <t>2111499</t>
  </si>
  <si>
    <t>21199</t>
  </si>
  <si>
    <t>212</t>
  </si>
  <si>
    <t>21201</t>
  </si>
  <si>
    <t>2120101</t>
  </si>
  <si>
    <t>2120102</t>
  </si>
  <si>
    <t>2120103</t>
  </si>
  <si>
    <t>2120104</t>
  </si>
  <si>
    <t>2120105</t>
  </si>
  <si>
    <t>2120106</t>
  </si>
  <si>
    <t>2120107</t>
  </si>
  <si>
    <t>2120108</t>
  </si>
  <si>
    <t>2120109</t>
  </si>
  <si>
    <t>2120110</t>
  </si>
  <si>
    <t>2120199</t>
  </si>
  <si>
    <t>21202</t>
  </si>
  <si>
    <t>21203</t>
  </si>
  <si>
    <t>2120303</t>
  </si>
  <si>
    <t>2120399</t>
  </si>
  <si>
    <t>21205</t>
  </si>
  <si>
    <t>21206</t>
  </si>
  <si>
    <t>21299</t>
  </si>
  <si>
    <t>213</t>
  </si>
  <si>
    <t>21301</t>
  </si>
  <si>
    <t>2130101</t>
  </si>
  <si>
    <t>2130102</t>
  </si>
  <si>
    <t>2130103</t>
  </si>
  <si>
    <t>2130104</t>
  </si>
  <si>
    <t>2130105</t>
  </si>
  <si>
    <t>2130106</t>
  </si>
  <si>
    <t>2130108</t>
  </si>
  <si>
    <t>2130109</t>
  </si>
  <si>
    <t>2130110</t>
  </si>
  <si>
    <t>2130111</t>
  </si>
  <si>
    <t>2130112</t>
  </si>
  <si>
    <t>2130114</t>
  </si>
  <si>
    <t>2130119</t>
  </si>
  <si>
    <t>2130120</t>
  </si>
  <si>
    <t>2130121</t>
  </si>
  <si>
    <t>2130122</t>
  </si>
  <si>
    <t>2130124</t>
  </si>
  <si>
    <t>2130125</t>
  </si>
  <si>
    <t>2130126</t>
  </si>
  <si>
    <t>2130129</t>
  </si>
  <si>
    <t>2130135</t>
  </si>
  <si>
    <t>2130142</t>
  </si>
  <si>
    <t>2130148</t>
  </si>
  <si>
    <t>2130152</t>
  </si>
  <si>
    <t>2130199</t>
  </si>
  <si>
    <t>21302</t>
  </si>
  <si>
    <t>2130201</t>
  </si>
  <si>
    <t>2130202</t>
  </si>
  <si>
    <t>2130203</t>
  </si>
  <si>
    <t>2130204</t>
  </si>
  <si>
    <t>2130205</t>
  </si>
  <si>
    <t>2130206</t>
  </si>
  <si>
    <t>2130207</t>
  </si>
  <si>
    <t>2130208</t>
  </si>
  <si>
    <t>2130209</t>
  </si>
  <si>
    <t>2130210</t>
  </si>
  <si>
    <t>2130211</t>
  </si>
  <si>
    <t>2130212</t>
  </si>
  <si>
    <t>2130213</t>
  </si>
  <si>
    <t>2130216</t>
  </si>
  <si>
    <t>2130217</t>
  </si>
  <si>
    <t>2130218</t>
  </si>
  <si>
    <t>2130219</t>
  </si>
  <si>
    <t>2130220</t>
  </si>
  <si>
    <t>2130221</t>
  </si>
  <si>
    <t>2130223</t>
  </si>
  <si>
    <t>2130224</t>
  </si>
  <si>
    <t>2130225</t>
  </si>
  <si>
    <t>2130226</t>
  </si>
  <si>
    <t>2130227</t>
  </si>
  <si>
    <t>2130232</t>
  </si>
  <si>
    <t>2130234</t>
  </si>
  <si>
    <t>2130299</t>
  </si>
  <si>
    <t>21303</t>
  </si>
  <si>
    <t>2130301</t>
  </si>
  <si>
    <t>2130302</t>
  </si>
  <si>
    <t>2130303</t>
  </si>
  <si>
    <t>2130304</t>
  </si>
  <si>
    <t>2130305</t>
  </si>
  <si>
    <t>2130306</t>
  </si>
  <si>
    <t>2130307</t>
  </si>
  <si>
    <t>2130308</t>
  </si>
  <si>
    <t>2130309</t>
  </si>
  <si>
    <t>2130310</t>
  </si>
  <si>
    <t>2130311</t>
  </si>
  <si>
    <t>2130312</t>
  </si>
  <si>
    <t>2130313</t>
  </si>
  <si>
    <t>2130314</t>
  </si>
  <si>
    <t>2130315</t>
  </si>
  <si>
    <t>2130316</t>
  </si>
  <si>
    <t>2130317</t>
  </si>
  <si>
    <t>2130318</t>
  </si>
  <si>
    <t>2130319</t>
  </si>
  <si>
    <t>2130321</t>
  </si>
  <si>
    <t>2130322</t>
  </si>
  <si>
    <t>2130331</t>
  </si>
  <si>
    <t>2130332</t>
  </si>
  <si>
    <t>2130333</t>
  </si>
  <si>
    <t>2130334</t>
  </si>
  <si>
    <t>2130335</t>
  </si>
  <si>
    <t>2130399</t>
  </si>
  <si>
    <t>21304</t>
  </si>
  <si>
    <t>2130401</t>
  </si>
  <si>
    <t>2130402</t>
  </si>
  <si>
    <t>2130403</t>
  </si>
  <si>
    <t>2130404</t>
  </si>
  <si>
    <t>2130405</t>
  </si>
  <si>
    <t>2130406</t>
  </si>
  <si>
    <t>2130407</t>
  </si>
  <si>
    <t>2130408</t>
  </si>
  <si>
    <t>2130409</t>
  </si>
  <si>
    <t>2130499</t>
  </si>
  <si>
    <t>21305</t>
  </si>
  <si>
    <t>2130501</t>
  </si>
  <si>
    <t>2130502</t>
  </si>
  <si>
    <t>2130503</t>
  </si>
  <si>
    <t>2130504</t>
  </si>
  <si>
    <t>2130505</t>
  </si>
  <si>
    <t>2130506</t>
  </si>
  <si>
    <t>2130507</t>
  </si>
  <si>
    <t>2130508</t>
  </si>
  <si>
    <t>2130550</t>
  </si>
  <si>
    <t>2130599</t>
  </si>
  <si>
    <t>21306</t>
  </si>
  <si>
    <t>2130601</t>
  </si>
  <si>
    <t>2130602</t>
  </si>
  <si>
    <t>2130603</t>
  </si>
  <si>
    <t>2130604</t>
  </si>
  <si>
    <t>2130699</t>
  </si>
  <si>
    <t>21307</t>
  </si>
  <si>
    <t>2130701</t>
  </si>
  <si>
    <t>2130704</t>
  </si>
  <si>
    <t>2130705</t>
  </si>
  <si>
    <t>2130706</t>
  </si>
  <si>
    <t>2130707</t>
  </si>
  <si>
    <t>2130799</t>
  </si>
  <si>
    <t>21308</t>
  </si>
  <si>
    <t>2130801</t>
  </si>
  <si>
    <t>2130802</t>
  </si>
  <si>
    <t>2130803</t>
  </si>
  <si>
    <t>2130804</t>
  </si>
  <si>
    <t>2130805</t>
  </si>
  <si>
    <t>2130899</t>
  </si>
  <si>
    <t>21309</t>
  </si>
  <si>
    <t>2130901</t>
  </si>
  <si>
    <t>2130902</t>
  </si>
  <si>
    <t>2130999</t>
  </si>
  <si>
    <t>21399</t>
  </si>
  <si>
    <t>2139901</t>
  </si>
  <si>
    <t>2139999</t>
  </si>
  <si>
    <t>214</t>
  </si>
  <si>
    <t>21401</t>
  </si>
  <si>
    <t>2140101</t>
  </si>
  <si>
    <t>2140102</t>
  </si>
  <si>
    <t>2140103</t>
  </si>
  <si>
    <t>2140104</t>
  </si>
  <si>
    <t>2140106</t>
  </si>
  <si>
    <t>2140109</t>
  </si>
  <si>
    <t>2140110</t>
  </si>
  <si>
    <t>2140111</t>
  </si>
  <si>
    <t>2140112</t>
  </si>
  <si>
    <t>2140114</t>
  </si>
  <si>
    <t>2140122</t>
  </si>
  <si>
    <t>2140123</t>
  </si>
  <si>
    <t>2140127</t>
  </si>
  <si>
    <t>2140128</t>
  </si>
  <si>
    <t>2140129</t>
  </si>
  <si>
    <t>2140130</t>
  </si>
  <si>
    <t>2140131</t>
  </si>
  <si>
    <t>2140133</t>
  </si>
  <si>
    <t>2140136</t>
  </si>
  <si>
    <t>2140138</t>
  </si>
  <si>
    <t>2140139</t>
  </si>
  <si>
    <t>2140199</t>
  </si>
  <si>
    <t>21402</t>
  </si>
  <si>
    <t>2140201</t>
  </si>
  <si>
    <t>2140202</t>
  </si>
  <si>
    <t>2140203</t>
  </si>
  <si>
    <t>2140204</t>
  </si>
  <si>
    <t>2140205</t>
  </si>
  <si>
    <t>2140206</t>
  </si>
  <si>
    <t>2140207</t>
  </si>
  <si>
    <t>2140208</t>
  </si>
  <si>
    <t>2140299</t>
  </si>
  <si>
    <t>21403</t>
  </si>
  <si>
    <t>2140301</t>
  </si>
  <si>
    <t>2140302</t>
  </si>
  <si>
    <t>2140303</t>
  </si>
  <si>
    <t>2140304</t>
  </si>
  <si>
    <t>2140305</t>
  </si>
  <si>
    <t>2140306</t>
  </si>
  <si>
    <t>2140307</t>
  </si>
  <si>
    <t>2140308</t>
  </si>
  <si>
    <t>2140399</t>
  </si>
  <si>
    <t>21404</t>
  </si>
  <si>
    <t>2140401</t>
  </si>
  <si>
    <t>2140402</t>
  </si>
  <si>
    <t>2140403</t>
  </si>
  <si>
    <t>2140499</t>
  </si>
  <si>
    <t>21405</t>
  </si>
  <si>
    <t>2140501</t>
  </si>
  <si>
    <t>2140502</t>
  </si>
  <si>
    <t>2140503</t>
  </si>
  <si>
    <t>2140504</t>
  </si>
  <si>
    <t>2140505</t>
  </si>
  <si>
    <t>2140599</t>
  </si>
  <si>
    <t>21406</t>
  </si>
  <si>
    <t>2140601</t>
  </si>
  <si>
    <t>2140602</t>
  </si>
  <si>
    <t>2140603</t>
  </si>
  <si>
    <t>2140699</t>
  </si>
  <si>
    <t>21499</t>
  </si>
  <si>
    <t>2149901</t>
  </si>
  <si>
    <t>2149999</t>
  </si>
  <si>
    <t>215</t>
  </si>
  <si>
    <t>21501</t>
  </si>
  <si>
    <t>2150101</t>
  </si>
  <si>
    <t>2150102</t>
  </si>
  <si>
    <t>2150103</t>
  </si>
  <si>
    <t>2150104</t>
  </si>
  <si>
    <t>2150105</t>
  </si>
  <si>
    <t>2150106</t>
  </si>
  <si>
    <t>2150107</t>
  </si>
  <si>
    <t>2150108</t>
  </si>
  <si>
    <t>2150199</t>
  </si>
  <si>
    <t>21502</t>
  </si>
  <si>
    <t>2150201</t>
  </si>
  <si>
    <t>2150202</t>
  </si>
  <si>
    <t>2150203</t>
  </si>
  <si>
    <t>2150204</t>
  </si>
  <si>
    <t>2150205</t>
  </si>
  <si>
    <t>2150206</t>
  </si>
  <si>
    <t>2150207</t>
  </si>
  <si>
    <t>2150208</t>
  </si>
  <si>
    <t>2150209</t>
  </si>
  <si>
    <t>2150210</t>
  </si>
  <si>
    <t>2150212</t>
  </si>
  <si>
    <t>2150213</t>
  </si>
  <si>
    <t>2150214</t>
  </si>
  <si>
    <t>2150215</t>
  </si>
  <si>
    <t>2150299</t>
  </si>
  <si>
    <t>21503</t>
  </si>
  <si>
    <t>2150301</t>
  </si>
  <si>
    <t>2150302</t>
  </si>
  <si>
    <t>2150303</t>
  </si>
  <si>
    <t>2150399</t>
  </si>
  <si>
    <t>21505</t>
  </si>
  <si>
    <t>2150501</t>
  </si>
  <si>
    <t>2150502</t>
  </si>
  <si>
    <t>2150503</t>
  </si>
  <si>
    <t>2150505</t>
  </si>
  <si>
    <t>2150506</t>
  </si>
  <si>
    <t>2150507</t>
  </si>
  <si>
    <t>2150508</t>
  </si>
  <si>
    <t>2150509</t>
  </si>
  <si>
    <t>2150510</t>
  </si>
  <si>
    <t>2150511</t>
  </si>
  <si>
    <t>2150513</t>
  </si>
  <si>
    <t>2150515</t>
  </si>
  <si>
    <t>2150599</t>
  </si>
  <si>
    <t>21506</t>
  </si>
  <si>
    <t>2150601</t>
  </si>
  <si>
    <t>2150602</t>
  </si>
  <si>
    <t>2150603</t>
  </si>
  <si>
    <t>2150605</t>
  </si>
  <si>
    <t>2150606</t>
  </si>
  <si>
    <t>2150607</t>
  </si>
  <si>
    <t>2150699</t>
  </si>
  <si>
    <t>21507</t>
  </si>
  <si>
    <t>2150701</t>
  </si>
  <si>
    <t>2150702</t>
  </si>
  <si>
    <t>2150703</t>
  </si>
  <si>
    <t>2150704</t>
  </si>
  <si>
    <t>2150799</t>
  </si>
  <si>
    <t>21508</t>
  </si>
  <si>
    <t>2150801</t>
  </si>
  <si>
    <t>2150802</t>
  </si>
  <si>
    <t>2150803</t>
  </si>
  <si>
    <t>2150804</t>
  </si>
  <si>
    <t>2150805</t>
  </si>
  <si>
    <t>2150899</t>
  </si>
  <si>
    <t>21599</t>
  </si>
  <si>
    <t>2159901</t>
  </si>
  <si>
    <t>2159902</t>
  </si>
  <si>
    <t>2159904</t>
  </si>
  <si>
    <t>2159905</t>
  </si>
  <si>
    <t>2159906</t>
  </si>
  <si>
    <t>2159999</t>
  </si>
  <si>
    <t>216</t>
  </si>
  <si>
    <t>21602</t>
  </si>
  <si>
    <t>2160201</t>
  </si>
  <si>
    <t>2160202</t>
  </si>
  <si>
    <t>2160203</t>
  </si>
  <si>
    <t>2160216</t>
  </si>
  <si>
    <t>2160217</t>
  </si>
  <si>
    <t>2160218</t>
  </si>
  <si>
    <t>2160219</t>
  </si>
  <si>
    <t>2160250</t>
  </si>
  <si>
    <t>2160299</t>
  </si>
  <si>
    <t>21605</t>
  </si>
  <si>
    <t>2160501</t>
  </si>
  <si>
    <t>2160502</t>
  </si>
  <si>
    <t>2160503</t>
  </si>
  <si>
    <t>2160504</t>
  </si>
  <si>
    <t>2160505</t>
  </si>
  <si>
    <t>2160599</t>
  </si>
  <si>
    <t>21606</t>
  </si>
  <si>
    <t>2160601</t>
  </si>
  <si>
    <t>2160602</t>
  </si>
  <si>
    <t>2160603</t>
  </si>
  <si>
    <t>2160607</t>
  </si>
  <si>
    <t>2160699</t>
  </si>
  <si>
    <t>21699</t>
  </si>
  <si>
    <t>2169901</t>
  </si>
  <si>
    <t>2169999</t>
  </si>
  <si>
    <t>217</t>
  </si>
  <si>
    <t>21701</t>
  </si>
  <si>
    <t>2170101</t>
  </si>
  <si>
    <t>2170102</t>
  </si>
  <si>
    <t>2170103</t>
  </si>
  <si>
    <t>2170104</t>
  </si>
  <si>
    <t>2170150</t>
  </si>
  <si>
    <t>2170199</t>
  </si>
  <si>
    <t>21703</t>
  </si>
  <si>
    <t>2170301</t>
  </si>
  <si>
    <t>2170302</t>
  </si>
  <si>
    <t>2170303</t>
  </si>
  <si>
    <t>2170304</t>
  </si>
  <si>
    <t>2170399</t>
  </si>
  <si>
    <t>21799</t>
  </si>
  <si>
    <t>219</t>
  </si>
  <si>
    <t>21901</t>
  </si>
  <si>
    <t>21902</t>
  </si>
  <si>
    <t>21903</t>
  </si>
  <si>
    <t>21904</t>
  </si>
  <si>
    <t>21905</t>
  </si>
  <si>
    <t>21906</t>
  </si>
  <si>
    <t>21907</t>
  </si>
  <si>
    <t>21908</t>
  </si>
  <si>
    <t>21999</t>
  </si>
  <si>
    <t>220</t>
  </si>
  <si>
    <t>22001</t>
  </si>
  <si>
    <t>2200101</t>
  </si>
  <si>
    <t>2200102</t>
  </si>
  <si>
    <t>2200103</t>
  </si>
  <si>
    <t>2200104</t>
  </si>
  <si>
    <t>2200105</t>
  </si>
  <si>
    <t>2200106</t>
  </si>
  <si>
    <t>2200107</t>
  </si>
  <si>
    <t>2200108</t>
  </si>
  <si>
    <t>2200109</t>
  </si>
  <si>
    <t>2200110</t>
  </si>
  <si>
    <t>2200111</t>
  </si>
  <si>
    <t>2200112</t>
  </si>
  <si>
    <t>2200113</t>
  </si>
  <si>
    <t>2200114</t>
  </si>
  <si>
    <t>2200115</t>
  </si>
  <si>
    <t>2200116</t>
  </si>
  <si>
    <t>2200119</t>
  </si>
  <si>
    <t>2200150</t>
  </si>
  <si>
    <t>2200199</t>
  </si>
  <si>
    <t>22002</t>
  </si>
  <si>
    <t>2200201</t>
  </si>
  <si>
    <t>2200202</t>
  </si>
  <si>
    <t>2200203</t>
  </si>
  <si>
    <t>2200204</t>
  </si>
  <si>
    <t>2200205</t>
  </si>
  <si>
    <t>2200206</t>
  </si>
  <si>
    <t>2200207</t>
  </si>
  <si>
    <t>2200208</t>
  </si>
  <si>
    <t>2200209</t>
  </si>
  <si>
    <t>2200210</t>
  </si>
  <si>
    <t>2200211</t>
  </si>
  <si>
    <t>2200212</t>
  </si>
  <si>
    <t>2200213</t>
  </si>
  <si>
    <t>2200215</t>
  </si>
  <si>
    <t>2200216</t>
  </si>
  <si>
    <t>2200217</t>
  </si>
  <si>
    <t>2200218</t>
  </si>
  <si>
    <t>2200250</t>
  </si>
  <si>
    <t>2200299</t>
  </si>
  <si>
    <t>22003</t>
  </si>
  <si>
    <t>2200301</t>
  </si>
  <si>
    <t>2200302</t>
  </si>
  <si>
    <t>2200303</t>
  </si>
  <si>
    <t>2200304</t>
  </si>
  <si>
    <t>2200305</t>
  </si>
  <si>
    <t>2200306</t>
  </si>
  <si>
    <t>2200350</t>
  </si>
  <si>
    <t>2200399</t>
  </si>
  <si>
    <t>22004</t>
  </si>
  <si>
    <t>2200401</t>
  </si>
  <si>
    <t>2200402</t>
  </si>
  <si>
    <t>2200403</t>
  </si>
  <si>
    <t>2200404</t>
  </si>
  <si>
    <t>2200405</t>
  </si>
  <si>
    <t>2200406</t>
  </si>
  <si>
    <t>2200407</t>
  </si>
  <si>
    <t>2200408</t>
  </si>
  <si>
    <t>2200409</t>
  </si>
  <si>
    <t>2200410</t>
  </si>
  <si>
    <t>2200450</t>
  </si>
  <si>
    <t>2200499</t>
  </si>
  <si>
    <t>22005</t>
  </si>
  <si>
    <t>2200501</t>
  </si>
  <si>
    <t>2200502</t>
  </si>
  <si>
    <t>2200503</t>
  </si>
  <si>
    <t>2200504</t>
  </si>
  <si>
    <t>2200506</t>
  </si>
  <si>
    <t>2200507</t>
  </si>
  <si>
    <t>2200508</t>
  </si>
  <si>
    <t>2200509</t>
  </si>
  <si>
    <t>2200510</t>
  </si>
  <si>
    <t>2200511</t>
  </si>
  <si>
    <t>2200512</t>
  </si>
  <si>
    <t>2200513</t>
  </si>
  <si>
    <t>2200514</t>
  </si>
  <si>
    <t>2200599</t>
  </si>
  <si>
    <t>22099</t>
  </si>
  <si>
    <t>221</t>
  </si>
  <si>
    <t>22101</t>
  </si>
  <si>
    <t>2210101</t>
  </si>
  <si>
    <t>2210102</t>
  </si>
  <si>
    <t>2210103</t>
  </si>
  <si>
    <t>2210104</t>
  </si>
  <si>
    <t>2210105</t>
  </si>
  <si>
    <t>2210106</t>
  </si>
  <si>
    <t>2210107</t>
  </si>
  <si>
    <t>2210199</t>
  </si>
  <si>
    <t>22102</t>
  </si>
  <si>
    <t>2210201</t>
  </si>
  <si>
    <t>2210202</t>
  </si>
  <si>
    <t>2210203</t>
  </si>
  <si>
    <t>22103</t>
  </si>
  <si>
    <t>2210301</t>
  </si>
  <si>
    <t>2210302</t>
  </si>
  <si>
    <t>2210399</t>
  </si>
  <si>
    <t>222</t>
  </si>
  <si>
    <t>22201</t>
  </si>
  <si>
    <t>2220101</t>
  </si>
  <si>
    <t>2220102</t>
  </si>
  <si>
    <t>2220103</t>
  </si>
  <si>
    <t>2220104</t>
  </si>
  <si>
    <t>2220105</t>
  </si>
  <si>
    <t>2220106</t>
  </si>
  <si>
    <t>2220107</t>
  </si>
  <si>
    <t>2220112</t>
  </si>
  <si>
    <t>2220113</t>
  </si>
  <si>
    <t>2220114</t>
  </si>
  <si>
    <t>2220115</t>
  </si>
  <si>
    <t>2220118</t>
  </si>
  <si>
    <t>2220150</t>
  </si>
  <si>
    <t>2220199</t>
  </si>
  <si>
    <t>22202</t>
  </si>
  <si>
    <t>2220201</t>
  </si>
  <si>
    <t>2220202</t>
  </si>
  <si>
    <t>2220203</t>
  </si>
  <si>
    <t>2220204</t>
  </si>
  <si>
    <t>2220205</t>
  </si>
  <si>
    <t>2220206</t>
  </si>
  <si>
    <t>2220207</t>
  </si>
  <si>
    <t>2220209</t>
  </si>
  <si>
    <t>2220210</t>
  </si>
  <si>
    <t>2220211</t>
  </si>
  <si>
    <t>2220212</t>
  </si>
  <si>
    <t>2220250</t>
  </si>
  <si>
    <t>2220299</t>
  </si>
  <si>
    <t>22203</t>
  </si>
  <si>
    <t>2220301</t>
  </si>
  <si>
    <t>2220302</t>
  </si>
  <si>
    <t>2220304</t>
  </si>
  <si>
    <t>22204</t>
  </si>
  <si>
    <t>2220401</t>
  </si>
  <si>
    <t>2220402</t>
  </si>
  <si>
    <t>2220403</t>
  </si>
  <si>
    <t>2220404</t>
  </si>
  <si>
    <t>2220499</t>
  </si>
  <si>
    <t>22205</t>
  </si>
  <si>
    <t>2220501</t>
  </si>
  <si>
    <t>2220502</t>
  </si>
  <si>
    <t>2220503</t>
  </si>
  <si>
    <t>2220504</t>
  </si>
  <si>
    <t>2220505</t>
  </si>
  <si>
    <t>2220506</t>
  </si>
  <si>
    <t>2220507</t>
  </si>
  <si>
    <t>2220508</t>
  </si>
  <si>
    <t>2220509</t>
  </si>
  <si>
    <t>2220510</t>
  </si>
  <si>
    <t>2220599</t>
  </si>
  <si>
    <t>227</t>
  </si>
  <si>
    <t>232</t>
  </si>
  <si>
    <t>23203</t>
  </si>
  <si>
    <t>2320301</t>
  </si>
  <si>
    <t>2320302</t>
  </si>
  <si>
    <t>2320303</t>
  </si>
  <si>
    <t>2320304</t>
  </si>
  <si>
    <t>233</t>
  </si>
  <si>
    <t>23303</t>
  </si>
  <si>
    <t>229</t>
  </si>
  <si>
    <t>22902</t>
  </si>
  <si>
    <t>22999</t>
  </si>
  <si>
    <t>表四</t>
  </si>
  <si>
    <t>2017年本级预算财政拨款支出预算表
（按经济分类科目分）</t>
  </si>
  <si>
    <t xml:space="preserve">        单位：万元</t>
  </si>
  <si>
    <t>科目编码</t>
  </si>
  <si>
    <t>科目名称</t>
  </si>
  <si>
    <t>合计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</si>
  <si>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</si>
  <si>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</si>
  <si>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</si>
  <si>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</si>
  <si>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</si>
  <si>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</si>
  <si>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</si>
  <si>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</si>
  <si>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</si>
  <si>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30104</t>
  </si>
  <si>
    <t xml:space="preserve">  其他社会保障缴费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</si>
  <si>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</si>
  <si>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</si>
  <si>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</si>
  <si>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</si>
  <si>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</si>
  <si>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</si>
  <si>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</si>
  <si>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</si>
  <si>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</si>
  <si>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</si>
  <si>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</si>
  <si>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</si>
  <si>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</si>
  <si>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</si>
  <si>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</si>
  <si>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</si>
  <si>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</si>
  <si>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</si>
  <si>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</si>
  <si>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</si>
  <si>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</si>
  <si>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</si>
  <si>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</si>
  <si>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</si>
  <si>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</si>
  <si>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</si>
  <si>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30210</t>
  </si>
  <si>
    <t xml:space="preserve">  交通费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</si>
  <si>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</si>
  <si>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</si>
  <si>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</si>
  <si>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</si>
  <si>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</si>
  <si>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</si>
  <si>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</si>
  <si>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</si>
  <si>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</si>
  <si>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</si>
  <si>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</si>
  <si>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</si>
  <si>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</si>
  <si>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</si>
  <si>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</si>
  <si>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</si>
  <si>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</si>
  <si>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</si>
  <si>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</si>
  <si>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</si>
  <si>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</si>
  <si>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</si>
  <si>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</si>
  <si>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</si>
  <si>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</si>
  <si>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</si>
  <si>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</si>
  <si>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</si>
  <si>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</si>
  <si>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</si>
  <si>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</si>
  <si>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</si>
  <si>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</si>
  <si>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对个人和家庭补助支出</t>
  </si>
  <si>
    <t xml:space="preserve">  30301</t>
  </si>
  <si>
    <t xml:space="preserve">  离休费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</si>
  <si>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</si>
  <si>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</si>
  <si>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</si>
  <si>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</si>
  <si>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</si>
  <si>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</si>
  <si>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</si>
  <si>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</t>
  </si>
  <si>
    <t xml:space="preserve">  30308</t>
  </si>
  <si>
    <t xml:space="preserve">  助学金</t>
  </si>
  <si>
    <t>30310</t>
  </si>
  <si>
    <t xml:space="preserve">  生产补贴</t>
  </si>
  <si>
    <t xml:space="preserve">  30311</t>
  </si>
  <si>
    <t xml:space="preserve">  住房公积金</t>
  </si>
  <si>
    <t xml:space="preserve">  30313</t>
  </si>
  <si>
    <t xml:space="preserve">  独生子女费</t>
  </si>
  <si>
    <t>30314</t>
  </si>
  <si>
    <t xml:space="preserve">  采暖补贴</t>
  </si>
  <si>
    <t xml:space="preserve">  30315</t>
  </si>
  <si>
    <t xml:space="preserve">  其他</t>
  </si>
  <si>
    <t xml:space="preserve">  30399</t>
  </si>
  <si>
    <t xml:space="preserve">  其他对个人和家庭的补助支出</t>
  </si>
  <si>
    <t>304</t>
  </si>
  <si>
    <t>对企事业单位的补助</t>
  </si>
  <si>
    <t xml:space="preserve">  30401</t>
  </si>
  <si>
    <t xml:space="preserve">  企业政策性补贴</t>
  </si>
  <si>
    <t xml:space="preserve">  30402</t>
  </si>
  <si>
    <t xml:space="preserve">  事业单位补贴</t>
  </si>
  <si>
    <t xml:space="preserve">  30403</t>
  </si>
  <si>
    <t xml:space="preserve">  财政贴息</t>
  </si>
  <si>
    <t xml:space="preserve">  30499</t>
  </si>
  <si>
    <t xml:space="preserve">  其他对企事业单位的补贴</t>
  </si>
  <si>
    <t>307</t>
  </si>
  <si>
    <t>债务利息支出</t>
  </si>
  <si>
    <t>30701</t>
  </si>
  <si>
    <t>国内债务付息</t>
  </si>
  <si>
    <t>309</t>
  </si>
  <si>
    <t>基本建设支出</t>
  </si>
  <si>
    <t>30501</t>
  </si>
  <si>
    <t>房屋建筑物构建</t>
  </si>
  <si>
    <t>30905</t>
  </si>
  <si>
    <t>基础设施建设</t>
  </si>
  <si>
    <t>310</t>
  </si>
  <si>
    <t>其他资本性支出</t>
  </si>
  <si>
    <t xml:space="preserve">  31002</t>
  </si>
  <si>
    <t xml:space="preserve">  办公设备购置</t>
  </si>
  <si>
    <t xml:space="preserve">  31003</t>
  </si>
  <si>
    <t xml:space="preserve">  专用设备购置</t>
  </si>
  <si>
    <t xml:space="preserve">  31005</t>
  </si>
  <si>
    <t xml:space="preserve">  基础设施建设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</si>
  <si>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</si>
  <si>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</si>
  <si>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</si>
  <si>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</si>
  <si>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31008</t>
  </si>
  <si>
    <t xml:space="preserve">  物资储备</t>
  </si>
  <si>
    <t xml:space="preserve">  31020</t>
  </si>
  <si>
    <t xml:space="preserve">  其他交通工具购置</t>
  </si>
  <si>
    <t xml:space="preserve">  31099</t>
  </si>
  <si>
    <t xml:space="preserve">  其他资本性支出</t>
  </si>
  <si>
    <t>399</t>
  </si>
  <si>
    <t>其他支出</t>
  </si>
  <si>
    <t xml:space="preserve">  39999</t>
  </si>
  <si>
    <t xml:space="preserve">  其他支出</t>
  </si>
  <si>
    <t>表五</t>
  </si>
  <si>
    <t>2017年一般性转移支付预算表</t>
  </si>
  <si>
    <t>地    区</t>
  </si>
  <si>
    <t>转移支付合计</t>
  </si>
  <si>
    <r>
      <rPr>
        <sz val="9"/>
        <rFont val="宋体"/>
        <charset val="134"/>
      </rPr>
      <t xml:space="preserve">一 </t>
    </r>
    <r>
      <rPr>
        <sz val="9"/>
        <rFont val="宋体"/>
        <charset val="134"/>
      </rPr>
      <t xml:space="preserve">         </t>
    </r>
    <r>
      <rPr>
        <sz val="9"/>
        <rFont val="宋体"/>
        <charset val="134"/>
      </rPr>
      <t>般</t>
    </r>
    <r>
      <rPr>
        <sz val="9"/>
        <rFont val="宋体"/>
        <charset val="134"/>
      </rPr>
      <t xml:space="preserve">              </t>
    </r>
    <r>
      <rPr>
        <sz val="9"/>
        <rFont val="宋体"/>
        <charset val="134"/>
      </rPr>
      <t>性</t>
    </r>
    <r>
      <rPr>
        <sz val="9"/>
        <rFont val="宋体"/>
        <charset val="134"/>
      </rPr>
      <t xml:space="preserve">                 </t>
    </r>
    <r>
      <rPr>
        <sz val="9"/>
        <rFont val="宋体"/>
        <charset val="134"/>
      </rPr>
      <t>转</t>
    </r>
    <r>
      <rPr>
        <sz val="9"/>
        <rFont val="宋体"/>
        <charset val="134"/>
      </rPr>
      <t xml:space="preserve">               </t>
    </r>
    <r>
      <rPr>
        <sz val="9"/>
        <rFont val="宋体"/>
        <charset val="134"/>
      </rPr>
      <t>移</t>
    </r>
    <r>
      <rPr>
        <sz val="9"/>
        <rFont val="宋体"/>
        <charset val="134"/>
      </rPr>
      <t xml:space="preserve">                 </t>
    </r>
    <r>
      <rPr>
        <sz val="9"/>
        <rFont val="宋体"/>
        <charset val="134"/>
      </rPr>
      <t>支</t>
    </r>
    <r>
      <rPr>
        <sz val="9"/>
        <rFont val="宋体"/>
        <charset val="134"/>
      </rPr>
      <t xml:space="preserve">            </t>
    </r>
    <r>
      <rPr>
        <sz val="9"/>
        <rFont val="宋体"/>
        <charset val="134"/>
      </rPr>
      <t>付</t>
    </r>
  </si>
  <si>
    <t>一般性转移支付小计</t>
  </si>
  <si>
    <t>体制补助</t>
  </si>
  <si>
    <t>均衡性转移支付</t>
  </si>
  <si>
    <t>县级基本财力保障机制奖补资金</t>
  </si>
  <si>
    <t>结算补助</t>
  </si>
  <si>
    <t>资源枯竭型城市转移支付补助</t>
  </si>
  <si>
    <t>企事业单位划转补助</t>
  </si>
  <si>
    <t>成品油税费改革转移支付补助</t>
  </si>
  <si>
    <t>基层公检法司转移支付</t>
  </si>
  <si>
    <t>城乡义务教育转移支付</t>
  </si>
  <si>
    <t>基本养老金转移支付</t>
  </si>
  <si>
    <t>城乡居民医疗保险转移支付</t>
  </si>
  <si>
    <t>农村综合改革转移支付</t>
  </si>
  <si>
    <t>产粮（油）大县奖励资金</t>
  </si>
  <si>
    <t>重点生态功能区转移支付</t>
  </si>
  <si>
    <t>固定数额补助</t>
  </si>
  <si>
    <t>革命老区转移支付</t>
  </si>
  <si>
    <t>民族地区转移支付</t>
  </si>
  <si>
    <t>边疆地区转移支付</t>
  </si>
  <si>
    <t>贫困地区转移支付</t>
  </si>
  <si>
    <t>其他一般性转移支付</t>
  </si>
  <si>
    <t>太白县</t>
  </si>
  <si>
    <t>表六</t>
  </si>
  <si>
    <t>2017年专项转移支付预算表</t>
  </si>
  <si>
    <r>
      <rPr>
        <sz val="9"/>
        <rFont val="宋体"/>
        <charset val="134"/>
      </rPr>
      <t xml:space="preserve">专                   项                 </t>
    </r>
    <r>
      <rPr>
        <sz val="9"/>
        <rFont val="宋体"/>
        <charset val="134"/>
      </rPr>
      <t>转</t>
    </r>
    <r>
      <rPr>
        <sz val="9"/>
        <rFont val="宋体"/>
        <charset val="134"/>
      </rPr>
      <t xml:space="preserve">               </t>
    </r>
    <r>
      <rPr>
        <sz val="9"/>
        <rFont val="宋体"/>
        <charset val="134"/>
      </rPr>
      <t>移</t>
    </r>
    <r>
      <rPr>
        <sz val="9"/>
        <rFont val="宋体"/>
        <charset val="134"/>
      </rPr>
      <t xml:space="preserve">                 </t>
    </r>
    <r>
      <rPr>
        <sz val="9"/>
        <rFont val="宋体"/>
        <charset val="134"/>
      </rPr>
      <t>支</t>
    </r>
    <r>
      <rPr>
        <sz val="9"/>
        <rFont val="宋体"/>
        <charset val="134"/>
      </rPr>
      <t xml:space="preserve">            </t>
    </r>
    <r>
      <rPr>
        <sz val="9"/>
        <rFont val="宋体"/>
        <charset val="134"/>
      </rPr>
      <t>付</t>
    </r>
  </si>
  <si>
    <t>专项转移支付小计</t>
  </si>
  <si>
    <t>一般公共服务</t>
  </si>
  <si>
    <t>外交</t>
  </si>
  <si>
    <t>国防</t>
  </si>
  <si>
    <t>公共安全</t>
  </si>
  <si>
    <t>教育</t>
  </si>
  <si>
    <t>科学技术</t>
  </si>
  <si>
    <t>文化体育与传媒</t>
  </si>
  <si>
    <t>社会保障和就业</t>
  </si>
  <si>
    <t>医疗卫生与计划生育</t>
  </si>
  <si>
    <t>节能环保</t>
  </si>
  <si>
    <t>城乡社区</t>
  </si>
  <si>
    <t>农林水</t>
  </si>
  <si>
    <t>交通运输</t>
  </si>
  <si>
    <t>资源勘探信息等</t>
  </si>
  <si>
    <t>商业服务业等</t>
  </si>
  <si>
    <t>金融</t>
  </si>
  <si>
    <t>国土海洋气象</t>
  </si>
  <si>
    <t>住房保障</t>
  </si>
  <si>
    <t>粮油物资储备</t>
  </si>
  <si>
    <t>其他专项转移支付</t>
  </si>
  <si>
    <t>表七</t>
  </si>
  <si>
    <t xml:space="preserve">        2017年税收返还收入预算表</t>
  </si>
  <si>
    <t xml:space="preserve">         单位：万元</t>
  </si>
  <si>
    <t>税 收 返 还</t>
  </si>
  <si>
    <t>税收返还收入小计</t>
  </si>
  <si>
    <t>增值税和消费税税收返还收入</t>
  </si>
  <si>
    <t>所得税基数返还收入</t>
  </si>
  <si>
    <t>成品油价格和税费改革税收返还收入</t>
  </si>
  <si>
    <t>表八</t>
  </si>
  <si>
    <t>政府一般债务限额和余额情况表</t>
  </si>
  <si>
    <t>政府负有偿还责任的债务</t>
  </si>
  <si>
    <t>政府负有担保责任的债务</t>
  </si>
  <si>
    <t>一般债务限额</t>
  </si>
  <si>
    <t>一般债务余额</t>
  </si>
  <si>
    <t>专项债务限额</t>
  </si>
  <si>
    <t>专项债务余额</t>
  </si>
  <si>
    <t>表九</t>
  </si>
  <si>
    <t>2017年政府性基金预算收入表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</si>
  <si>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</t>
    </r>
    <r>
      <rPr>
        <sz val="12"/>
        <rFont val="宋体"/>
        <charset val="134"/>
      </rPr>
      <t>单位：万元</t>
    </r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</si>
  <si>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</si>
  <si>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1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</si>
  <si>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一、农网还贷资金收入</t>
  </si>
  <si>
    <t>二、海南省高等级公路车辆通行附加费收入</t>
  </si>
  <si>
    <t>三、港口建设费收入</t>
  </si>
  <si>
    <t>四、新型墙体材料专项基金收入</t>
  </si>
  <si>
    <t>五、国家电影事业发展专项资金收入</t>
  </si>
  <si>
    <t>六、城市公用事业附加收入</t>
  </si>
  <si>
    <t>七、国有土地收益基金收入</t>
  </si>
  <si>
    <t>八、农业土地开发资金收入</t>
  </si>
  <si>
    <t>九、国有土地使用权出让收入</t>
  </si>
  <si>
    <t xml:space="preserve">  土地出让价款收入</t>
  </si>
  <si>
    <t xml:space="preserve">  补缴的土地价款</t>
  </si>
  <si>
    <t xml:space="preserve">  划拨土地收入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</si>
  <si>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缴纳新增建设用地土地有偿使用费</t>
    </r>
  </si>
  <si>
    <t xml:space="preserve">  其他土地出让收入</t>
  </si>
  <si>
    <t>十、大中型水库库区基金收入</t>
  </si>
  <si>
    <t>十一、彩票公益金收入</t>
  </si>
  <si>
    <t xml:space="preserve">  福利彩票公益金收入</t>
  </si>
  <si>
    <t xml:space="preserve">  体育彩票公益金收入</t>
  </si>
  <si>
    <t>十二、城市基础设施配套费收入</t>
  </si>
  <si>
    <t>十三、小型水库移民扶助基金收入</t>
  </si>
  <si>
    <t>十四、国家重大水利工程建设基金收入</t>
  </si>
  <si>
    <t xml:space="preserve">  南水北调工程建设资金</t>
  </si>
  <si>
    <t xml:space="preserve">  三峡工程后续工作资金</t>
  </si>
  <si>
    <t xml:space="preserve">  省级重大水利工程建设资金</t>
  </si>
  <si>
    <t>十五、车辆通行费</t>
  </si>
  <si>
    <t>十六、污水处理费收入</t>
  </si>
  <si>
    <t>十七、彩票发行机构和彩票销售机构的业务费用</t>
  </si>
  <si>
    <t>十八、其他政府性基金收入</t>
  </si>
  <si>
    <t>十九、彩票发行机构和彩票销售机构的业务费用</t>
  </si>
  <si>
    <t>二十、其他政府性基金收入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</si>
  <si>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</si>
  <si>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</si>
  <si>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</si>
  <si>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</si>
  <si>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</si>
  <si>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</si>
  <si>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</si>
  <si>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</si>
  <si>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</si>
  <si>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</si>
  <si>
    <t>表十</t>
  </si>
  <si>
    <t>2017年政府性基金预算支出表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</si>
  <si>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</t>
    </r>
    <r>
      <rPr>
        <sz val="12"/>
        <rFont val="宋体"/>
        <charset val="134"/>
      </rPr>
      <t>单位：万元</t>
    </r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</si>
  <si>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</si>
  <si>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t>一、文化体育与传媒支出</t>
  </si>
  <si>
    <t xml:space="preserve">    国家电影事业发展专项资金及对应专项债务收入安排的支出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</si>
  <si>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</si>
  <si>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</si>
  <si>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</si>
  <si>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</si>
  <si>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</si>
  <si>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</si>
  <si>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</si>
  <si>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</si>
  <si>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</si>
  <si>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小型水库移民扶助基金及对应专项债务收入安排的支出</t>
  </si>
  <si>
    <t xml:space="preserve">      其他小型水库移民扶助基金支出</t>
  </si>
  <si>
    <t>三、节能环保支出</t>
  </si>
  <si>
    <t xml:space="preserve">    可再生能源电价附加收入安排的支出</t>
  </si>
  <si>
    <t xml:space="preserve">    废弃电器电子产品处理基金支出</t>
  </si>
  <si>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回收处理费用补贴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</si>
  <si>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信息系统建设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</si>
  <si>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基金征管经费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</si>
  <si>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其他废弃电器电子产品处理基金支出</t>
    </r>
  </si>
  <si>
    <t>四、城乡社区支出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</si>
  <si>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</si>
  <si>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</si>
  <si>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</si>
  <si>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</si>
  <si>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</si>
  <si>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</si>
  <si>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</si>
  <si>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</si>
  <si>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</si>
  <si>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</si>
  <si>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公共租赁住房支出</t>
    </r>
  </si>
  <si>
    <t xml:space="preserve">      保障性住房租金补贴</t>
  </si>
  <si>
    <t xml:space="preserve"> 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</si>
  <si>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</si>
  <si>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</si>
  <si>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</si>
  <si>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</si>
  <si>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</si>
  <si>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</si>
  <si>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</si>
  <si>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</si>
  <si>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</si>
  <si>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</si>
  <si>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</si>
  <si>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</si>
  <si>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</si>
  <si>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</si>
  <si>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</si>
  <si>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</si>
  <si>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</si>
  <si>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</si>
  <si>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</si>
  <si>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</si>
  <si>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</si>
  <si>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</si>
  <si>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</si>
  <si>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</si>
  <si>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</si>
  <si>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</si>
  <si>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国家重大水利工程建设基金及对应专项债务收入安排的支出</t>
  </si>
  <si>
    <t xml:space="preserve">      南水北调工程建设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</si>
  <si>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</si>
  <si>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</si>
  <si>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</si>
  <si>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</si>
  <si>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</si>
  <si>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</si>
  <si>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</si>
  <si>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</si>
  <si>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</si>
  <si>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</si>
  <si>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</si>
  <si>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</si>
  <si>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</si>
  <si>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</si>
  <si>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</si>
  <si>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</si>
  <si>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</si>
  <si>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</si>
  <si>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</si>
  <si>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</si>
  <si>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</si>
  <si>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</si>
  <si>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</si>
  <si>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</si>
  <si>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</si>
  <si>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</si>
  <si>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</si>
  <si>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</si>
  <si>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</si>
  <si>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</si>
  <si>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</si>
  <si>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</si>
  <si>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</si>
  <si>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</si>
  <si>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</si>
  <si>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</si>
  <si>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</si>
  <si>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</si>
  <si>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</si>
  <si>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</si>
  <si>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</si>
  <si>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</si>
  <si>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</si>
  <si>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</si>
  <si>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</si>
  <si>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</si>
  <si>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</si>
  <si>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</si>
  <si>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</si>
  <si>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</si>
  <si>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</si>
  <si>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</si>
  <si>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</si>
  <si>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</si>
  <si>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</si>
  <si>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</si>
  <si>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</si>
  <si>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</si>
  <si>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</si>
  <si>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</si>
  <si>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</si>
  <si>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</si>
  <si>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</si>
  <si>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</si>
  <si>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</si>
  <si>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</si>
  <si>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</si>
  <si>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</si>
  <si>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</si>
  <si>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</si>
  <si>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</si>
  <si>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</si>
  <si>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</si>
  <si>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</si>
  <si>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</si>
  <si>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</si>
  <si>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</si>
  <si>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</si>
  <si>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</si>
  <si>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</si>
  <si>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</si>
  <si>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</si>
  <si>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</si>
  <si>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</si>
  <si>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</si>
  <si>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</si>
  <si>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</si>
  <si>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用于城乡医疗救助的的彩票公益金支出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</si>
  <si>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</si>
  <si>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</si>
  <si>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</si>
  <si>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</si>
  <si>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</si>
  <si>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</si>
  <si>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</si>
  <si>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</si>
  <si>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</si>
  <si>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</si>
  <si>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</si>
  <si>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</si>
  <si>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表十一</t>
  </si>
  <si>
    <t>2017年太白县政府性基金转移支付表</t>
  </si>
  <si>
    <t xml:space="preserve">          单位：万元</t>
  </si>
  <si>
    <t>支出功能分类科目</t>
  </si>
  <si>
    <t>文化体育与传媒支出</t>
  </si>
  <si>
    <t>国家电影事业发展专项资金及对应专项债务收入安排的支出</t>
  </si>
  <si>
    <t>大中型水库移民后期扶持基金支出</t>
  </si>
  <si>
    <t>小型水库移民扶助基金支出</t>
  </si>
  <si>
    <t>城乡社区事务</t>
  </si>
  <si>
    <t>国有土地使用权出让收入安排的支出</t>
  </si>
  <si>
    <t>城市公用事业附加支出</t>
  </si>
  <si>
    <t>国有土地收益基金支出</t>
  </si>
  <si>
    <t>农业土地开发资金支出</t>
  </si>
  <si>
    <t>新增建设用地有偿使用费及对应专项债务收入安排的支出</t>
  </si>
  <si>
    <t>城市基础设施配套费支出</t>
  </si>
  <si>
    <t>污水处理费安排的支出</t>
  </si>
  <si>
    <t>商业服务业等支出</t>
  </si>
  <si>
    <t>农林水支出</t>
  </si>
  <si>
    <t>国家重大水利工程建设基金及对应专项债务收入安排的支出</t>
  </si>
  <si>
    <t>资源勘探电力信息等事务</t>
  </si>
  <si>
    <t>散装水泥专项资金支出</t>
  </si>
  <si>
    <t>新型墙体材料专项基金支出</t>
  </si>
  <si>
    <t>彩票公益金及对应专项债务收入安排的支出</t>
  </si>
  <si>
    <t>彩票发行销售机构业务费安排的支出</t>
  </si>
  <si>
    <t>其他政府性基金支出</t>
  </si>
  <si>
    <t>债务付息支出</t>
  </si>
  <si>
    <t>地方政府专项债务付息支出</t>
  </si>
  <si>
    <t xml:space="preserve">   备注：省市未提前下达政府性基金转移支付资金，因此，此表为0。</t>
  </si>
  <si>
    <t>表十二</t>
  </si>
  <si>
    <t>太白县政府专项债务余额和限额情况表</t>
  </si>
  <si>
    <t>2017年地方政府性债务余额</t>
  </si>
  <si>
    <t>2017年地方政府债务限额</t>
  </si>
  <si>
    <t>政府否有担保责任的债务</t>
  </si>
  <si>
    <t>政府负有救助责任的债务</t>
  </si>
  <si>
    <t>注：</t>
  </si>
  <si>
    <t>我县无政府专项债务，因此此表为0</t>
  </si>
  <si>
    <t>太白县2017年国有资本经营预算收入表</t>
  </si>
  <si>
    <t>表十三</t>
  </si>
  <si>
    <t>项        目</t>
  </si>
  <si>
    <t>2016年
完成数</t>
  </si>
  <si>
    <t>2017年
预算数</t>
  </si>
  <si>
    <t>2017比2016年增减%</t>
  </si>
  <si>
    <t>利润收入</t>
  </si>
  <si>
    <t>股利、股息收入</t>
  </si>
  <si>
    <t>产权转让收入</t>
  </si>
  <si>
    <t>清算收入</t>
  </si>
  <si>
    <t>其他国有资本经营预算收入</t>
  </si>
  <si>
    <t>注：我县无国有资本经营预算收入，故此表为0</t>
  </si>
  <si>
    <t>表十四</t>
  </si>
  <si>
    <t>太白县2017年国有资本经营预算支出表</t>
  </si>
  <si>
    <t>项      目</t>
  </si>
  <si>
    <t>2017年预算数</t>
  </si>
  <si>
    <t>解决历史遗留问题及改革成本支出</t>
  </si>
  <si>
    <t>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</si>
  <si>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</si>
  <si>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</si>
  <si>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</si>
  <si>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</si>
  <si>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</si>
  <si>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</si>
  <si>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</si>
  <si>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</si>
  <si>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</si>
  <si>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</si>
  <si>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</si>
  <si>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</si>
  <si>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</si>
  <si>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</si>
  <si>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</si>
  <si>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</si>
  <si>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</si>
  <si>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</si>
  <si>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>金融国有资本经营预算支出</t>
  </si>
  <si>
    <t>资本性支出</t>
  </si>
  <si>
    <t>改革性支出</t>
  </si>
  <si>
    <t>其他金融国有资本经营预算支出</t>
  </si>
  <si>
    <t>其他国有资本经营预算支出</t>
  </si>
  <si>
    <t>注：我县无国有资本经营预算支出，故此表为0</t>
  </si>
  <si>
    <t>表十五</t>
  </si>
  <si>
    <t>太白县2017年社会保险基金预算收入表</t>
  </si>
  <si>
    <t>城乡居民基本养老保险基金</t>
  </si>
  <si>
    <t>机关事业单位基本养老保险基金</t>
  </si>
  <si>
    <t>居民基本医疗保险基金</t>
  </si>
  <si>
    <t>一、收入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</si>
  <si>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</si>
  <si>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</si>
  <si>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</si>
  <si>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4、委托投资收益</t>
  </si>
  <si>
    <t>×</t>
  </si>
  <si>
    <t xml:space="preserve">           5、其他收入</t>
  </si>
  <si>
    <t xml:space="preserve">           6、转移收入</t>
  </si>
  <si>
    <t>表十六</t>
  </si>
  <si>
    <t>太白县2017年社会保险基金预算支出表</t>
  </si>
  <si>
    <t>二、支出</t>
  </si>
  <si>
    <t xml:space="preserve">    其中： 1、社会保险待遇支出</t>
  </si>
  <si>
    <t xml:space="preserve">           2、其他支出</t>
  </si>
  <si>
    <t xml:space="preserve">           3、转移支出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</si>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</sst>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0.00_ "/>
    <numFmt numFmtId="178" formatCode="0.0_ "/>
    <numFmt numFmtId="179" formatCode="0;_밀"/>
    <numFmt numFmtId="180" formatCode="0_ "/>
    <numFmt numFmtId="181" formatCode="#,##0.00_ ;\-#,##0.00"/>
    <numFmt numFmtId="182" formatCode="#,##0.00_ "/>
  </numFmts>
  <fonts count="61">
    <font>
      <sz val="12"/>
      <name val="宋体"/>
      <charset val="134"/>
    </font>
    <font>
      <sz val="11"/>
      <color indexed="8"/>
      <name val="方正小标宋简体"/>
      <charset val="134"/>
    </font>
    <font>
      <sz val="22"/>
      <color indexed="8"/>
      <name val="方正小标宋简体"/>
      <charset val="134"/>
    </font>
    <font>
      <sz val="12"/>
      <color indexed="8"/>
      <name val="Arial Narrow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4"/>
      <color indexed="8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sz val="11"/>
      <color indexed="10"/>
      <name val="宋体"/>
      <charset val="134"/>
    </font>
    <font>
      <b/>
      <sz val="18"/>
      <color indexed="8"/>
      <name val="方正小标宋简体"/>
      <charset val="134"/>
    </font>
    <font>
      <b/>
      <sz val="14"/>
      <color indexed="8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sz val="12"/>
      <color indexed="10"/>
      <name val="宋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b/>
      <sz val="15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24"/>
      <name val="黑体"/>
      <charset val="134"/>
    </font>
    <font>
      <sz val="18"/>
      <name val="黑体"/>
      <charset val="134"/>
    </font>
    <font>
      <sz val="16"/>
      <name val="楷体_GB2312"/>
      <charset val="134"/>
    </font>
    <font>
      <sz val="48"/>
      <name val="黑体"/>
      <charset val="134"/>
    </font>
    <font>
      <sz val="22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5" borderId="17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10" borderId="18" applyNumberFormat="0" applyFont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3" fillId="15" borderId="21" applyNumberFormat="0" applyAlignment="0" applyProtection="0">
      <alignment vertical="center"/>
    </xf>
    <xf numFmtId="0" fontId="54" fillId="15" borderId="17" applyNumberFormat="0" applyAlignment="0" applyProtection="0">
      <alignment vertical="center"/>
    </xf>
    <xf numFmtId="0" fontId="55" fillId="16" borderId="22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0" fillId="0" borderId="0"/>
    <xf numFmtId="0" fontId="43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24" fillId="0" borderId="0"/>
    <xf numFmtId="0" fontId="39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/>
    <xf numFmtId="0" fontId="60" fillId="0" borderId="0" applyBorder="0"/>
  </cellStyleXfs>
  <cellXfs count="202">
    <xf numFmtId="0" fontId="0" fillId="0" borderId="0" xfId="0"/>
    <xf numFmtId="0" fontId="1" fillId="2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/>
    </xf>
    <xf numFmtId="176" fontId="5" fillId="3" borderId="3" xfId="0" applyNumberFormat="1" applyFont="1" applyFill="1" applyBorder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vertical="center"/>
    </xf>
    <xf numFmtId="0" fontId="5" fillId="2" borderId="7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176" fontId="5" fillId="3" borderId="8" xfId="0" applyNumberFormat="1" applyFont="1" applyFill="1" applyBorder="1" applyAlignment="1" applyProtection="1">
      <alignment horizontal="right" vertical="center"/>
    </xf>
    <xf numFmtId="176" fontId="5" fillId="3" borderId="3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7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ill="1" applyAlignment="1">
      <alignment horizontal="right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/>
    <xf numFmtId="0" fontId="9" fillId="0" borderId="5" xfId="0" applyFont="1" applyFill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1" fillId="0" borderId="0" xfId="0" applyFont="1" applyFill="1" applyAlignment="1"/>
    <xf numFmtId="0" fontId="9" fillId="0" borderId="0" xfId="0" applyFont="1" applyFill="1" applyAlignment="1"/>
    <xf numFmtId="0" fontId="0" fillId="0" borderId="0" xfId="0" applyFill="1" applyAlignment="1"/>
    <xf numFmtId="0" fontId="9" fillId="0" borderId="5" xfId="0" applyFont="1" applyFill="1" applyBorder="1" applyAlignment="1">
      <alignment horizontal="justify" vertical="center" wrapText="1"/>
    </xf>
    <xf numFmtId="177" fontId="9" fillId="0" borderId="5" xfId="0" applyNumberFormat="1" applyFont="1" applyFill="1" applyBorder="1" applyAlignment="1">
      <alignment horizontal="right" vertical="center" wrapText="1"/>
    </xf>
    <xf numFmtId="178" fontId="9" fillId="0" borderId="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vertical="center" wrapText="1"/>
    </xf>
    <xf numFmtId="179" fontId="9" fillId="0" borderId="5" xfId="0" applyNumberFormat="1" applyFont="1" applyFill="1" applyBorder="1" applyAlignment="1">
      <alignment horizontal="right" vertical="center" wrapText="1"/>
    </xf>
    <xf numFmtId="180" fontId="9" fillId="0" borderId="5" xfId="0" applyNumberFormat="1" applyFont="1" applyFill="1" applyBorder="1" applyAlignment="1">
      <alignment horizontal="right" vertical="center" wrapText="1"/>
    </xf>
    <xf numFmtId="179" fontId="0" fillId="0" borderId="5" xfId="0" applyNumberFormat="1" applyFont="1" applyFill="1" applyBorder="1" applyAlignment="1">
      <alignment horizontal="right"/>
    </xf>
    <xf numFmtId="180" fontId="8" fillId="0" borderId="5" xfId="0" applyNumberFormat="1" applyFont="1" applyFill="1" applyBorder="1" applyAlignment="1">
      <alignment horizontal="right" vertical="center" wrapText="1"/>
    </xf>
    <xf numFmtId="178" fontId="8" fillId="0" borderId="5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5" xfId="59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8" fillId="0" borderId="5" xfId="59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9" fillId="0" borderId="5" xfId="59" applyNumberFormat="1" applyFont="1" applyFill="1" applyBorder="1" applyAlignment="1">
      <alignment horizontal="left" vertical="center" wrapText="1" indent="1"/>
    </xf>
    <xf numFmtId="0" fontId="8" fillId="0" borderId="5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8" fillId="0" borderId="5" xfId="59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0" fontId="8" fillId="0" borderId="5" xfId="0" applyFont="1" applyFill="1" applyBorder="1" applyAlignment="1">
      <alignment vertical="center"/>
    </xf>
    <xf numFmtId="1" fontId="9" fillId="0" borderId="5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Alignment="1">
      <alignment vertical="center"/>
    </xf>
    <xf numFmtId="3" fontId="18" fillId="0" borderId="5" xfId="0" applyNumberFormat="1" applyFont="1" applyFill="1" applyBorder="1" applyAlignment="1" applyProtection="1">
      <alignment vertical="center"/>
    </xf>
    <xf numFmtId="3" fontId="20" fillId="0" borderId="5" xfId="0" applyNumberFormat="1" applyFont="1" applyFill="1" applyBorder="1" applyAlignment="1" applyProtection="1">
      <alignment vertical="center"/>
    </xf>
    <xf numFmtId="0" fontId="0" fillId="0" borderId="5" xfId="0" applyFill="1" applyBorder="1" applyAlignment="1">
      <alignment vertical="center"/>
    </xf>
    <xf numFmtId="0" fontId="21" fillId="0" borderId="0" xfId="0" applyNumberFormat="1" applyFont="1" applyFill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3" fillId="0" borderId="14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181" fontId="6" fillId="0" borderId="5" xfId="0" applyNumberFormat="1" applyFont="1" applyFill="1" applyBorder="1" applyAlignment="1" applyProtection="1">
      <alignment horizontal="right" vertical="center"/>
    </xf>
    <xf numFmtId="181" fontId="6" fillId="0" borderId="5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4" fillId="3" borderId="0" xfId="57" applyFont="1" applyFill="1"/>
    <xf numFmtId="0" fontId="0" fillId="0" borderId="0" xfId="57" applyFill="1"/>
    <xf numFmtId="0" fontId="25" fillId="0" borderId="0" xfId="57" applyNumberFormat="1" applyFont="1" applyFill="1" applyAlignment="1" applyProtection="1">
      <alignment vertical="center"/>
    </xf>
    <xf numFmtId="0" fontId="16" fillId="0" borderId="0" xfId="57" applyNumberFormat="1" applyFont="1" applyFill="1" applyAlignment="1" applyProtection="1">
      <alignment vertical="center"/>
    </xf>
    <xf numFmtId="0" fontId="4" fillId="0" borderId="0" xfId="57" applyNumberFormat="1" applyFont="1" applyFill="1" applyAlignment="1" applyProtection="1">
      <alignment horizontal="right" vertical="center"/>
    </xf>
    <xf numFmtId="0" fontId="16" fillId="0" borderId="2" xfId="57" applyNumberFormat="1" applyFont="1" applyFill="1" applyBorder="1" applyAlignment="1" applyProtection="1">
      <alignment vertical="center"/>
    </xf>
    <xf numFmtId="0" fontId="10" fillId="0" borderId="2" xfId="57" applyNumberFormat="1" applyFont="1" applyFill="1" applyBorder="1" applyAlignment="1" applyProtection="1">
      <alignment vertical="center"/>
    </xf>
    <xf numFmtId="0" fontId="24" fillId="0" borderId="11" xfId="57" applyNumberFormat="1" applyFont="1" applyFill="1" applyBorder="1" applyAlignment="1" applyProtection="1">
      <alignment horizontal="center" vertical="center"/>
    </xf>
    <xf numFmtId="0" fontId="24" fillId="0" borderId="5" xfId="57" applyNumberFormat="1" applyFont="1" applyFill="1" applyBorder="1" applyAlignment="1" applyProtection="1">
      <alignment horizontal="center" vertical="center" wrapText="1"/>
    </xf>
    <xf numFmtId="0" fontId="24" fillId="0" borderId="13" xfId="57" applyNumberFormat="1" applyFont="1" applyFill="1" applyBorder="1" applyAlignment="1" applyProtection="1">
      <alignment horizontal="center" vertical="center"/>
    </xf>
    <xf numFmtId="0" fontId="26" fillId="0" borderId="5" xfId="57" applyNumberFormat="1" applyFont="1" applyFill="1" applyBorder="1" applyAlignment="1" applyProtection="1">
      <alignment horizontal="center" vertical="center" wrapText="1"/>
    </xf>
    <xf numFmtId="0" fontId="24" fillId="0" borderId="14" xfId="57" applyNumberFormat="1" applyFont="1" applyFill="1" applyBorder="1" applyAlignment="1" applyProtection="1">
      <alignment horizontal="center" vertical="center" wrapText="1"/>
    </xf>
    <xf numFmtId="0" fontId="24" fillId="0" borderId="15" xfId="57" applyNumberFormat="1" applyFont="1" applyFill="1" applyBorder="1" applyAlignment="1" applyProtection="1">
      <alignment horizontal="center" vertical="center" wrapText="1"/>
    </xf>
    <xf numFmtId="0" fontId="4" fillId="3" borderId="5" xfId="57" applyFont="1" applyFill="1" applyBorder="1" applyAlignment="1">
      <alignment horizontal="center" vertical="center"/>
    </xf>
    <xf numFmtId="0" fontId="24" fillId="3" borderId="5" xfId="57" applyFont="1" applyFill="1" applyBorder="1" applyAlignment="1">
      <alignment horizontal="center"/>
    </xf>
    <xf numFmtId="0" fontId="24" fillId="3" borderId="14" xfId="57" applyFont="1" applyFill="1" applyBorder="1" applyAlignment="1">
      <alignment horizontal="center"/>
    </xf>
    <xf numFmtId="0" fontId="24" fillId="3" borderId="15" xfId="57" applyFont="1" applyFill="1" applyBorder="1" applyAlignment="1">
      <alignment horizontal="center"/>
    </xf>
    <xf numFmtId="0" fontId="27" fillId="0" borderId="0" xfId="57" applyFont="1" applyFill="1"/>
    <xf numFmtId="0" fontId="16" fillId="0" borderId="0" xfId="57" applyNumberFormat="1" applyFont="1" applyFill="1" applyAlignment="1" applyProtection="1">
      <alignment horizontal="center" vertical="center"/>
    </xf>
    <xf numFmtId="0" fontId="16" fillId="0" borderId="2" xfId="57" applyNumberFormat="1" applyFont="1" applyFill="1" applyBorder="1" applyAlignment="1" applyProtection="1">
      <alignment horizontal="center" vertical="center"/>
    </xf>
    <xf numFmtId="0" fontId="4" fillId="3" borderId="5" xfId="57" applyFont="1" applyFill="1" applyBorder="1" applyAlignment="1">
      <alignment horizontal="left" vertical="center"/>
    </xf>
    <xf numFmtId="0" fontId="24" fillId="3" borderId="5" xfId="57" applyFont="1" applyFill="1" applyBorder="1"/>
    <xf numFmtId="0" fontId="28" fillId="3" borderId="5" xfId="57" applyFont="1" applyFill="1" applyBorder="1"/>
    <xf numFmtId="0" fontId="26" fillId="0" borderId="11" xfId="57" applyNumberFormat="1" applyFont="1" applyFill="1" applyBorder="1" applyAlignment="1" applyProtection="1">
      <alignment horizontal="center" vertical="center" wrapText="1"/>
    </xf>
    <xf numFmtId="0" fontId="24" fillId="0" borderId="16" xfId="57" applyNumberFormat="1" applyFont="1" applyFill="1" applyBorder="1" applyAlignment="1" applyProtection="1">
      <alignment horizontal="center" vertical="center" wrapText="1"/>
    </xf>
    <xf numFmtId="0" fontId="26" fillId="0" borderId="13" xfId="57" applyNumberFormat="1" applyFont="1" applyFill="1" applyBorder="1" applyAlignment="1" applyProtection="1">
      <alignment horizontal="center" vertical="center" wrapText="1"/>
    </xf>
    <xf numFmtId="0" fontId="26" fillId="0" borderId="5" xfId="57" applyNumberFormat="1" applyFont="1" applyFill="1" applyBorder="1" applyAlignment="1" applyProtection="1">
      <alignment horizontal="left" vertical="center" wrapText="1"/>
    </xf>
    <xf numFmtId="0" fontId="29" fillId="0" borderId="0" xfId="57" applyNumberFormat="1" applyFont="1" applyFill="1" applyAlignment="1" applyProtection="1">
      <alignment horizontal="right" vertical="center"/>
    </xf>
    <xf numFmtId="0" fontId="0" fillId="3" borderId="0" xfId="0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58" applyFont="1"/>
    <xf numFmtId="0" fontId="24" fillId="0" borderId="0" xfId="58"/>
    <xf numFmtId="0" fontId="24" fillId="0" borderId="0" xfId="58" applyAlignment="1">
      <alignment horizontal="center"/>
    </xf>
    <xf numFmtId="0" fontId="30" fillId="0" borderId="0" xfId="58" applyNumberFormat="1" applyFont="1" applyFill="1" applyAlignment="1" applyProtection="1">
      <alignment horizontal="center" vertical="center" wrapText="1"/>
    </xf>
    <xf numFmtId="0" fontId="30" fillId="0" borderId="0" xfId="58" applyNumberFormat="1" applyFont="1" applyFill="1" applyAlignment="1" applyProtection="1">
      <alignment horizontal="center" vertical="center"/>
    </xf>
    <xf numFmtId="0" fontId="24" fillId="0" borderId="5" xfId="58" applyBorder="1" applyAlignment="1">
      <alignment horizontal="center" vertical="center" wrapText="1"/>
    </xf>
    <xf numFmtId="0" fontId="24" fillId="0" borderId="11" xfId="58" applyBorder="1" applyAlignment="1">
      <alignment horizontal="center" vertical="center"/>
    </xf>
    <xf numFmtId="0" fontId="24" fillId="0" borderId="0" xfId="58" applyAlignment="1">
      <alignment horizontal="center" vertical="center"/>
    </xf>
    <xf numFmtId="49" fontId="24" fillId="0" borderId="14" xfId="58" applyNumberFormat="1" applyFont="1" applyFill="1" applyBorder="1" applyAlignment="1" applyProtection="1">
      <alignment horizontal="center" vertical="center" wrapText="1"/>
    </xf>
    <xf numFmtId="49" fontId="24" fillId="0" borderId="15" xfId="58" applyNumberFormat="1" applyFont="1" applyFill="1" applyBorder="1" applyAlignment="1" applyProtection="1">
      <alignment horizontal="center" vertical="center" wrapText="1"/>
    </xf>
    <xf numFmtId="182" fontId="24" fillId="0" borderId="5" xfId="58" applyNumberFormat="1" applyFont="1" applyFill="1" applyBorder="1" applyAlignment="1" applyProtection="1">
      <alignment horizontal="center" vertical="center" wrapText="1"/>
    </xf>
    <xf numFmtId="49" fontId="26" fillId="3" borderId="14" xfId="58" applyNumberFormat="1" applyFont="1" applyFill="1" applyBorder="1" applyAlignment="1" applyProtection="1">
      <alignment horizontal="left" vertical="center" wrapText="1"/>
    </xf>
    <xf numFmtId="182" fontId="26" fillId="3" borderId="5" xfId="58" applyNumberFormat="1" applyFont="1" applyFill="1" applyBorder="1" applyAlignment="1" applyProtection="1">
      <alignment horizontal="center" vertical="center" wrapText="1"/>
    </xf>
    <xf numFmtId="49" fontId="24" fillId="3" borderId="14" xfId="58" applyNumberFormat="1" applyFont="1" applyFill="1" applyBorder="1" applyAlignment="1" applyProtection="1">
      <alignment horizontal="left" vertical="center" wrapText="1"/>
    </xf>
    <xf numFmtId="182" fontId="24" fillId="3" borderId="5" xfId="58" applyNumberFormat="1" applyFont="1" applyFill="1" applyBorder="1" applyAlignment="1" applyProtection="1">
      <alignment horizontal="center" vertical="center" wrapText="1"/>
    </xf>
    <xf numFmtId="49" fontId="24" fillId="0" borderId="14" xfId="58" applyNumberFormat="1" applyFont="1" applyFill="1" applyBorder="1" applyAlignment="1" applyProtection="1">
      <alignment horizontal="left" vertical="center" wrapText="1"/>
    </xf>
    <xf numFmtId="49" fontId="26" fillId="0" borderId="14" xfId="58" applyNumberFormat="1" applyFont="1" applyFill="1" applyBorder="1" applyAlignment="1" applyProtection="1">
      <alignment horizontal="left" vertical="center" wrapText="1"/>
    </xf>
    <xf numFmtId="182" fontId="26" fillId="0" borderId="5" xfId="58" applyNumberFormat="1" applyFont="1" applyFill="1" applyBorder="1" applyAlignment="1" applyProtection="1">
      <alignment horizontal="center" vertical="center" wrapText="1"/>
    </xf>
    <xf numFmtId="49" fontId="26" fillId="0" borderId="14" xfId="58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180" fontId="8" fillId="0" borderId="5" xfId="0" applyNumberFormat="1" applyFont="1" applyFill="1" applyBorder="1" applyAlignment="1" applyProtection="1">
      <alignment horizontal="left" vertical="center"/>
      <protection locked="0"/>
    </xf>
    <xf numFmtId="180" fontId="9" fillId="0" borderId="5" xfId="0" applyNumberFormat="1" applyFont="1" applyFill="1" applyBorder="1" applyAlignment="1" applyProtection="1">
      <alignment horizontal="left" vertical="center"/>
      <protection locked="0"/>
    </xf>
    <xf numFmtId="178" fontId="9" fillId="0" borderId="5" xfId="0" applyNumberFormat="1" applyFont="1" applyFill="1" applyBorder="1" applyAlignment="1" applyProtection="1">
      <alignment horizontal="left" vertical="center"/>
      <protection locked="0"/>
    </xf>
    <xf numFmtId="178" fontId="8" fillId="0" borderId="5" xfId="0" applyNumberFormat="1" applyFont="1" applyFill="1" applyBorder="1" applyAlignment="1" applyProtection="1">
      <alignment horizontal="left" vertical="center"/>
      <protection locked="0"/>
    </xf>
    <xf numFmtId="1" fontId="8" fillId="0" borderId="5" xfId="0" applyNumberFormat="1" applyFont="1" applyFill="1" applyBorder="1" applyAlignment="1" applyProtection="1">
      <alignment horizontal="center" vertical="center"/>
      <protection locked="0"/>
    </xf>
    <xf numFmtId="1" fontId="9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NumberFormat="1" applyFont="1" applyFill="1" applyBorder="1" applyAlignment="1" applyProtection="1">
      <alignment horizontal="center" vertical="center"/>
      <protection locked="0"/>
    </xf>
    <xf numFmtId="178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177" fontId="0" fillId="0" borderId="0" xfId="0" applyNumberFormat="1" applyFont="1" applyFill="1" applyAlignment="1">
      <alignment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vertical="center"/>
    </xf>
    <xf numFmtId="1" fontId="8" fillId="0" borderId="5" xfId="0" applyNumberFormat="1" applyFont="1" applyFill="1" applyBorder="1" applyAlignment="1" applyProtection="1">
      <alignment vertical="center"/>
      <protection locked="0"/>
    </xf>
    <xf numFmtId="0" fontId="8" fillId="0" borderId="5" xfId="0" applyNumberFormat="1" applyFont="1" applyFill="1" applyBorder="1" applyAlignment="1" applyProtection="1">
      <alignment vertical="center"/>
      <protection locked="0"/>
    </xf>
    <xf numFmtId="0" fontId="9" fillId="0" borderId="5" xfId="0" applyNumberFormat="1" applyFont="1" applyFill="1" applyBorder="1" applyAlignment="1" applyProtection="1">
      <alignment vertical="center"/>
      <protection locked="0"/>
    </xf>
    <xf numFmtId="178" fontId="9" fillId="0" borderId="5" xfId="0" applyNumberFormat="1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vertical="center"/>
    </xf>
    <xf numFmtId="177" fontId="16" fillId="0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177" fontId="15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 wrapText="1"/>
    </xf>
    <xf numFmtId="177" fontId="0" fillId="0" borderId="10" xfId="0" applyNumberFormat="1" applyFont="1" applyFill="1" applyBorder="1" applyAlignment="1">
      <alignment horizontal="left" vertical="center" wrapText="1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表二--2003版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好_表二--2003版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_Sheet1" xfId="58"/>
    <cellStyle name="常规_宝鸡市报人代会2012年决算报告附表（印刷本）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showGridLines="0" showZeros="0" workbookViewId="0">
      <selection activeCell="A6" sqref="A6"/>
    </sheetView>
  </sheetViews>
  <sheetFormatPr defaultColWidth="9" defaultRowHeight="14.25" outlineLevelRow="5" outlineLevelCol="1"/>
  <cols>
    <col min="1" max="1" width="148.375" style="193" customWidth="1"/>
    <col min="2" max="2" width="9" style="193" hidden="1" customWidth="1"/>
    <col min="3" max="16384" width="9" style="193"/>
  </cols>
  <sheetData>
    <row r="1" ht="36.75" customHeight="1" spans="1:2">
      <c r="A1" s="197" t="s">
        <v>0</v>
      </c>
      <c r="B1" s="193" t="s">
        <v>1</v>
      </c>
    </row>
    <row r="2" ht="52.5" customHeight="1" spans="1:2">
      <c r="A2" s="198"/>
      <c r="B2" s="193" t="s">
        <v>2</v>
      </c>
    </row>
    <row r="3" ht="178.5" customHeight="1" spans="1:2">
      <c r="A3" s="199" t="s">
        <v>3</v>
      </c>
      <c r="B3" s="193" t="s">
        <v>4</v>
      </c>
    </row>
    <row r="4" ht="51.75" customHeight="1" spans="1:2">
      <c r="A4" s="200" t="s">
        <v>0</v>
      </c>
      <c r="B4" s="193" t="s">
        <v>5</v>
      </c>
    </row>
    <row r="5" ht="33" customHeight="1" spans="1:2">
      <c r="A5" s="201"/>
      <c r="B5" s="193" t="s">
        <v>6</v>
      </c>
    </row>
    <row r="6" ht="42" customHeight="1" spans="1:2">
      <c r="A6" s="201"/>
      <c r="B6" s="193" t="s">
        <v>7</v>
      </c>
    </row>
  </sheetData>
  <printOptions horizontalCentered="1"/>
  <pageMargins left="0.75" right="0.75" top="0.979166666666667" bottom="0.979166666666667" header="0.509027777777778" footer="0.509027777777778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6"/>
  <sheetViews>
    <sheetView workbookViewId="0">
      <selection activeCell="A6" sqref="A6"/>
    </sheetView>
  </sheetViews>
  <sheetFormatPr defaultColWidth="9" defaultRowHeight="14.25" outlineLevelRow="5" outlineLevelCol="4"/>
  <cols>
    <col min="1" max="1" width="12.25" customWidth="1"/>
    <col min="2" max="2" width="14.75" customWidth="1"/>
    <col min="3" max="3" width="15.25" customWidth="1"/>
    <col min="4" max="4" width="15" customWidth="1"/>
    <col min="5" max="5" width="21.875" customWidth="1"/>
  </cols>
  <sheetData>
    <row r="1" ht="21.75" customHeight="1" spans="1:1">
      <c r="A1" s="22" t="s">
        <v>2599</v>
      </c>
    </row>
    <row r="2" ht="24" spans="1:5">
      <c r="A2" s="92" t="s">
        <v>2600</v>
      </c>
      <c r="B2" s="92"/>
      <c r="C2" s="92"/>
      <c r="D2" s="92"/>
      <c r="E2" s="92"/>
    </row>
    <row r="3" ht="18.75" spans="1:5">
      <c r="A3" s="93"/>
      <c r="B3" s="93"/>
      <c r="C3" s="93"/>
      <c r="D3" s="93"/>
      <c r="E3" s="94" t="s">
        <v>27</v>
      </c>
    </row>
    <row r="4" spans="1:5">
      <c r="A4" s="95" t="s">
        <v>2601</v>
      </c>
      <c r="B4" s="96"/>
      <c r="C4" s="96"/>
      <c r="D4" s="97"/>
      <c r="E4" s="98" t="s">
        <v>2602</v>
      </c>
    </row>
    <row r="5" spans="1:5">
      <c r="A5" s="99" t="s">
        <v>2603</v>
      </c>
      <c r="B5" s="99" t="s">
        <v>2604</v>
      </c>
      <c r="C5" s="100" t="s">
        <v>2605</v>
      </c>
      <c r="D5" s="100" t="s">
        <v>2606</v>
      </c>
      <c r="E5" s="101"/>
    </row>
    <row r="6" ht="46.5" customHeight="1" spans="1:5">
      <c r="A6" s="102">
        <v>39345</v>
      </c>
      <c r="B6" s="102">
        <v>35133</v>
      </c>
      <c r="C6" s="103">
        <v>0</v>
      </c>
      <c r="D6" s="103">
        <v>0</v>
      </c>
      <c r="E6" s="104">
        <v>0</v>
      </c>
    </row>
  </sheetData>
  <mergeCells count="3">
    <mergeCell ref="A2:E2"/>
    <mergeCell ref="A4:D4"/>
    <mergeCell ref="E4:E5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35"/>
  <sheetViews>
    <sheetView showGridLines="0" showZeros="0" workbookViewId="0">
      <pane ySplit="5" topLeftCell="A39" activePane="bottomLeft" state="frozen"/>
      <selection/>
      <selection pane="bottomLeft" activeCell="A57" sqref="A57:A58"/>
    </sheetView>
  </sheetViews>
  <sheetFormatPr defaultColWidth="9" defaultRowHeight="14.25" outlineLevelCol="1"/>
  <cols>
    <col min="1" max="1" width="61.125" style="73" customWidth="1"/>
    <col min="2" max="2" width="22.875" style="73" customWidth="1"/>
    <col min="3" max="16384" width="9" style="73"/>
  </cols>
  <sheetData>
    <row r="1" spans="1:1">
      <c r="A1" s="88" t="s">
        <v>2607</v>
      </c>
    </row>
    <row r="2" ht="18" customHeight="1" spans="1:2">
      <c r="A2" s="74" t="s">
        <v>2608</v>
      </c>
      <c r="B2" s="74"/>
    </row>
    <row r="3" customHeight="1" spans="1:2">
      <c r="A3" s="88"/>
      <c r="B3" s="75" t="s">
        <v>2609</v>
      </c>
    </row>
    <row r="4" ht="31.5" customHeight="1" spans="1:2">
      <c r="A4" s="76" t="s">
        <v>2610</v>
      </c>
      <c r="B4" s="77"/>
    </row>
    <row r="5" ht="19.5" customHeight="1" spans="1:2">
      <c r="A5" s="78" t="s">
        <v>2611</v>
      </c>
      <c r="B5" s="78" t="s">
        <v>30</v>
      </c>
    </row>
    <row r="6" ht="20.1" customHeight="1" spans="1:2">
      <c r="A6" s="79" t="s">
        <v>2612</v>
      </c>
      <c r="B6" s="81"/>
    </row>
    <row r="7" ht="20.1" customHeight="1" spans="1:2">
      <c r="A7" s="79" t="s">
        <v>2613</v>
      </c>
      <c r="B7" s="81"/>
    </row>
    <row r="8" ht="20.1" customHeight="1" spans="1:2">
      <c r="A8" s="79" t="s">
        <v>2614</v>
      </c>
      <c r="B8" s="81"/>
    </row>
    <row r="9" ht="20.1" customHeight="1" spans="1:2">
      <c r="A9" s="89" t="s">
        <v>2615</v>
      </c>
      <c r="B9" s="81">
        <v>120</v>
      </c>
    </row>
    <row r="10" ht="20.1" customHeight="1" spans="1:2">
      <c r="A10" s="90" t="s">
        <v>2616</v>
      </c>
      <c r="B10" s="81"/>
    </row>
    <row r="11" ht="20.1" customHeight="1" spans="1:2">
      <c r="A11" s="79" t="s">
        <v>2617</v>
      </c>
      <c r="B11" s="81"/>
    </row>
    <row r="12" ht="20.1" customHeight="1" spans="1:2">
      <c r="A12" s="79" t="s">
        <v>2618</v>
      </c>
      <c r="B12" s="81">
        <v>80</v>
      </c>
    </row>
    <row r="13" ht="20.1" customHeight="1" spans="1:2">
      <c r="A13" s="79" t="s">
        <v>2619</v>
      </c>
      <c r="B13" s="81">
        <v>100</v>
      </c>
    </row>
    <row r="14" ht="20.1" customHeight="1" spans="1:2">
      <c r="A14" s="79" t="s">
        <v>2620</v>
      </c>
      <c r="B14" s="81">
        <v>2000</v>
      </c>
    </row>
    <row r="15" ht="20.1" customHeight="1" spans="1:2">
      <c r="A15" s="84" t="s">
        <v>2621</v>
      </c>
      <c r="B15" s="81">
        <v>2000</v>
      </c>
    </row>
    <row r="16" ht="20.1" customHeight="1" spans="1:2">
      <c r="A16" s="84" t="s">
        <v>2622</v>
      </c>
      <c r="B16" s="81"/>
    </row>
    <row r="17" ht="20.1" customHeight="1" spans="1:2">
      <c r="A17" s="84" t="s">
        <v>2623</v>
      </c>
      <c r="B17" s="81"/>
    </row>
    <row r="18" ht="20.1" customHeight="1" spans="1:2">
      <c r="A18" s="84" t="s">
        <v>2624</v>
      </c>
      <c r="B18" s="81"/>
    </row>
    <row r="19" ht="20.1" customHeight="1" spans="1:2">
      <c r="A19" s="84" t="s">
        <v>2625</v>
      </c>
      <c r="B19" s="81"/>
    </row>
    <row r="20" ht="20.1" customHeight="1" spans="1:2">
      <c r="A20" s="79" t="s">
        <v>2626</v>
      </c>
      <c r="B20" s="81"/>
    </row>
    <row r="21" ht="20.1" customHeight="1" spans="1:2">
      <c r="A21" s="79" t="s">
        <v>2627</v>
      </c>
      <c r="B21" s="81"/>
    </row>
    <row r="22" ht="20.1" customHeight="1" spans="1:2">
      <c r="A22" s="84" t="s">
        <v>2628</v>
      </c>
      <c r="B22" s="81"/>
    </row>
    <row r="23" ht="20.1" customHeight="1" spans="1:2">
      <c r="A23" s="84" t="s">
        <v>2629</v>
      </c>
      <c r="B23" s="81"/>
    </row>
    <row r="24" ht="20.1" customHeight="1" spans="1:2">
      <c r="A24" s="79" t="s">
        <v>2630</v>
      </c>
      <c r="B24" s="81">
        <v>300</v>
      </c>
    </row>
    <row r="25" ht="20.1" customHeight="1" spans="1:2">
      <c r="A25" s="79" t="s">
        <v>2631</v>
      </c>
      <c r="B25" s="81"/>
    </row>
    <row r="26" ht="20.1" customHeight="1" spans="1:2">
      <c r="A26" s="79" t="s">
        <v>2632</v>
      </c>
      <c r="B26" s="81"/>
    </row>
    <row r="27" ht="20.1" customHeight="1" spans="1:2">
      <c r="A27" s="84" t="s">
        <v>2633</v>
      </c>
      <c r="B27" s="81"/>
    </row>
    <row r="28" ht="20.1" customHeight="1" spans="1:2">
      <c r="A28" s="84" t="s">
        <v>2634</v>
      </c>
      <c r="B28" s="81"/>
    </row>
    <row r="29" ht="20.1" customHeight="1" spans="1:2">
      <c r="A29" s="84" t="s">
        <v>2635</v>
      </c>
      <c r="B29" s="81"/>
    </row>
    <row r="30" ht="20.1" customHeight="1" spans="1:2">
      <c r="A30" s="79" t="s">
        <v>2636</v>
      </c>
      <c r="B30" s="81"/>
    </row>
    <row r="31" ht="20.1" customHeight="1" spans="1:2">
      <c r="A31" s="79" t="s">
        <v>2637</v>
      </c>
      <c r="B31" s="81"/>
    </row>
    <row r="32" ht="20.1" customHeight="1" spans="1:2">
      <c r="A32" s="79" t="s">
        <v>2638</v>
      </c>
      <c r="B32" s="81"/>
    </row>
    <row r="33" ht="20.1" customHeight="1" spans="1:2">
      <c r="A33" s="79" t="s">
        <v>2639</v>
      </c>
      <c r="B33" s="81"/>
    </row>
    <row r="34" ht="20.1" customHeight="1" spans="1:2">
      <c r="A34" s="79" t="s">
        <v>2640</v>
      </c>
      <c r="B34" s="81"/>
    </row>
    <row r="35" ht="20.1" customHeight="1" spans="1:2">
      <c r="A35" s="79" t="s">
        <v>2641</v>
      </c>
      <c r="B35" s="81"/>
    </row>
    <row r="36" ht="20.1" customHeight="1" spans="1:2">
      <c r="A36" s="85" t="s">
        <v>58</v>
      </c>
      <c r="B36" s="81">
        <f>B6+B7+B8+B9+B10+B11+B12+B13+B14+B20+B21+B24+B25+B26+B30+B31+B32+B33+B34+B35</f>
        <v>2600</v>
      </c>
    </row>
    <row r="37" ht="20.1" customHeight="1" spans="1:2">
      <c r="A37" s="86" t="s">
        <v>2642</v>
      </c>
      <c r="B37" s="81">
        <f>SUM(B38:B45)</f>
        <v>311</v>
      </c>
    </row>
    <row r="38" ht="20.1" customHeight="1" spans="1:2">
      <c r="A38" s="81" t="s">
        <v>2643</v>
      </c>
      <c r="B38" s="81"/>
    </row>
    <row r="39" ht="20.1" customHeight="1" spans="1:2">
      <c r="A39" s="81" t="s">
        <v>2644</v>
      </c>
      <c r="B39" s="81"/>
    </row>
    <row r="40" ht="20.1" customHeight="1" spans="1:2">
      <c r="A40" s="81" t="s">
        <v>2645</v>
      </c>
      <c r="B40" s="91"/>
    </row>
    <row r="41" ht="20.1" customHeight="1" spans="1:2">
      <c r="A41" s="81" t="s">
        <v>2646</v>
      </c>
      <c r="B41" s="91">
        <v>311</v>
      </c>
    </row>
    <row r="42" ht="20.1" customHeight="1" spans="1:2">
      <c r="A42" s="81" t="s">
        <v>2647</v>
      </c>
      <c r="B42" s="91"/>
    </row>
    <row r="43" ht="20.1" customHeight="1" spans="1:2">
      <c r="A43" s="81" t="s">
        <v>2648</v>
      </c>
      <c r="B43" s="91"/>
    </row>
    <row r="44" ht="20.1" customHeight="1" spans="1:2">
      <c r="A44" s="87" t="s">
        <v>2649</v>
      </c>
      <c r="B44" s="91"/>
    </row>
    <row r="45" ht="20.1" customHeight="1" spans="1:2">
      <c r="A45" s="87" t="s">
        <v>2650</v>
      </c>
      <c r="B45" s="91"/>
    </row>
    <row r="46" ht="20.1" customHeight="1" spans="1:2">
      <c r="A46" s="87"/>
      <c r="B46" s="91"/>
    </row>
    <row r="47" ht="20.1" customHeight="1" spans="1:2">
      <c r="A47" s="87"/>
      <c r="B47" s="91"/>
    </row>
    <row r="48" ht="20.1" customHeight="1" spans="1:2">
      <c r="A48" s="87"/>
      <c r="B48" s="91"/>
    </row>
    <row r="49" ht="20.1" customHeight="1" spans="1:2">
      <c r="A49" s="85" t="s">
        <v>2651</v>
      </c>
      <c r="B49" s="91">
        <f>B36+B37</f>
        <v>2911</v>
      </c>
    </row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15.75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</sheetData>
  <mergeCells count="2">
    <mergeCell ref="A2:B2"/>
    <mergeCell ref="A4:B4"/>
  </mergeCells>
  <printOptions horizontalCentered="1"/>
  <pageMargins left="0.46875" right="0.46875" top="0.588888888888889" bottom="0.46875" header="0.309027777777778" footer="0.309027777777778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66"/>
  <sheetViews>
    <sheetView showGridLines="0" showZeros="0" workbookViewId="0">
      <pane ySplit="5" topLeftCell="A174" activePane="bottomLeft" state="frozen"/>
      <selection/>
      <selection pane="bottomLeft" activeCell="B186" sqref="B186"/>
    </sheetView>
  </sheetViews>
  <sheetFormatPr defaultColWidth="9" defaultRowHeight="14.25" outlineLevelCol="1"/>
  <cols>
    <col min="1" max="1" width="61.125" style="73" customWidth="1"/>
    <col min="2" max="2" width="22.875" style="73" customWidth="1"/>
    <col min="3" max="16384" width="9" style="73"/>
  </cols>
  <sheetData>
    <row r="1" spans="1:1">
      <c r="A1" s="72" t="s">
        <v>2652</v>
      </c>
    </row>
    <row r="2" ht="18" customHeight="1" spans="1:2">
      <c r="A2" s="74" t="s">
        <v>2653</v>
      </c>
      <c r="B2" s="74"/>
    </row>
    <row r="3" customHeight="1" spans="2:2">
      <c r="B3" s="75" t="s">
        <v>2654</v>
      </c>
    </row>
    <row r="4" ht="31.5" customHeight="1" spans="1:2">
      <c r="A4" s="76" t="s">
        <v>2655</v>
      </c>
      <c r="B4" s="77"/>
    </row>
    <row r="5" ht="19.5" customHeight="1" spans="1:2">
      <c r="A5" s="78" t="s">
        <v>2611</v>
      </c>
      <c r="B5" s="78" t="s">
        <v>30</v>
      </c>
    </row>
    <row r="6" ht="20.1" customHeight="1" spans="1:2">
      <c r="A6" s="79" t="s">
        <v>2656</v>
      </c>
      <c r="B6" s="78"/>
    </row>
    <row r="7" ht="20.1" customHeight="1" spans="1:2">
      <c r="A7" s="80" t="s">
        <v>2657</v>
      </c>
      <c r="B7" s="81"/>
    </row>
    <row r="8" ht="20.1" customHeight="1" spans="1:2">
      <c r="A8" s="80" t="s">
        <v>2658</v>
      </c>
      <c r="B8" s="81"/>
    </row>
    <row r="9" ht="20.1" customHeight="1" spans="1:2">
      <c r="A9" s="80" t="s">
        <v>2659</v>
      </c>
      <c r="B9" s="81"/>
    </row>
    <row r="10" ht="20.1" customHeight="1" spans="1:2">
      <c r="A10" s="80" t="s">
        <v>2660</v>
      </c>
      <c r="B10" s="81"/>
    </row>
    <row r="11" ht="20.1" customHeight="1" spans="1:2">
      <c r="A11" s="80" t="s">
        <v>2661</v>
      </c>
      <c r="B11" s="81"/>
    </row>
    <row r="12" ht="20.1" customHeight="1" spans="1:2">
      <c r="A12" s="79" t="s">
        <v>2662</v>
      </c>
      <c r="B12" s="81"/>
    </row>
    <row r="13" ht="20.1" customHeight="1" spans="1:2">
      <c r="A13" s="80" t="s">
        <v>2663</v>
      </c>
      <c r="B13" s="81"/>
    </row>
    <row r="14" ht="20.1" customHeight="1" spans="1:2">
      <c r="A14" s="80" t="s">
        <v>2664</v>
      </c>
      <c r="B14" s="81"/>
    </row>
    <row r="15" ht="20.1" customHeight="1" spans="1:2">
      <c r="A15" s="80" t="s">
        <v>2665</v>
      </c>
      <c r="B15" s="81"/>
    </row>
    <row r="16" ht="20.1" customHeight="1" spans="1:2">
      <c r="A16" s="80" t="s">
        <v>2666</v>
      </c>
      <c r="B16" s="81"/>
    </row>
    <row r="17" ht="20.1" customHeight="1" spans="1:2">
      <c r="A17" s="80" t="s">
        <v>2667</v>
      </c>
      <c r="B17" s="81"/>
    </row>
    <row r="18" ht="20.1" customHeight="1" spans="1:2">
      <c r="A18" s="80" t="s">
        <v>2664</v>
      </c>
      <c r="B18" s="81"/>
    </row>
    <row r="19" ht="20.1" customHeight="1" spans="1:2">
      <c r="A19" s="80" t="s">
        <v>2665</v>
      </c>
      <c r="B19" s="81"/>
    </row>
    <row r="20" ht="20.1" customHeight="1" spans="1:2">
      <c r="A20" s="82" t="s">
        <v>2668</v>
      </c>
      <c r="B20" s="81"/>
    </row>
    <row r="21" ht="20.1" customHeight="1" spans="1:2">
      <c r="A21" s="79" t="s">
        <v>2669</v>
      </c>
      <c r="B21" s="81"/>
    </row>
    <row r="22" ht="20.1" customHeight="1" spans="1:2">
      <c r="A22" s="79" t="s">
        <v>2670</v>
      </c>
      <c r="B22" s="81"/>
    </row>
    <row r="23" ht="20.1" customHeight="1" spans="1:2">
      <c r="A23" s="79" t="s">
        <v>2671</v>
      </c>
      <c r="B23" s="81"/>
    </row>
    <row r="24" ht="20.1" customHeight="1" spans="1:2">
      <c r="A24" s="79" t="s">
        <v>2672</v>
      </c>
      <c r="B24" s="81"/>
    </row>
    <row r="25" ht="20.1" customHeight="1" spans="1:2">
      <c r="A25" s="79" t="s">
        <v>2673</v>
      </c>
      <c r="B25" s="81"/>
    </row>
    <row r="26" ht="20.1" customHeight="1" spans="1:2">
      <c r="A26" s="79" t="s">
        <v>2674</v>
      </c>
      <c r="B26" s="81"/>
    </row>
    <row r="27" ht="20.1" customHeight="1" spans="1:2">
      <c r="A27" s="79" t="s">
        <v>2675</v>
      </c>
      <c r="B27" s="81"/>
    </row>
    <row r="28" ht="20.1" customHeight="1" spans="1:2">
      <c r="A28" s="79" t="s">
        <v>2676</v>
      </c>
      <c r="B28" s="81">
        <f>B29+B42+B48+B52+B53+B59</f>
        <v>2791</v>
      </c>
    </row>
    <row r="29" ht="20.1" customHeight="1" spans="1:2">
      <c r="A29" s="79" t="s">
        <v>2677</v>
      </c>
      <c r="B29" s="81">
        <f>2000+246</f>
        <v>2246</v>
      </c>
    </row>
    <row r="30" ht="20.1" customHeight="1" spans="1:2">
      <c r="A30" s="82" t="s">
        <v>2678</v>
      </c>
      <c r="B30" s="81">
        <f>2000+246</f>
        <v>2246</v>
      </c>
    </row>
    <row r="31" ht="20.1" customHeight="1" spans="1:2">
      <c r="A31" s="82" t="s">
        <v>2679</v>
      </c>
      <c r="B31" s="81"/>
    </row>
    <row r="32" ht="20.1" customHeight="1" spans="1:2">
      <c r="A32" s="82" t="s">
        <v>2680</v>
      </c>
      <c r="B32" s="81"/>
    </row>
    <row r="33" ht="20.1" customHeight="1" spans="1:2">
      <c r="A33" s="82" t="s">
        <v>2681</v>
      </c>
      <c r="B33" s="81"/>
    </row>
    <row r="34" ht="20.1" customHeight="1" spans="1:2">
      <c r="A34" s="82" t="s">
        <v>2682</v>
      </c>
      <c r="B34" s="81"/>
    </row>
    <row r="35" ht="20.1" customHeight="1" spans="1:2">
      <c r="A35" s="82" t="s">
        <v>2683</v>
      </c>
      <c r="B35" s="81"/>
    </row>
    <row r="36" ht="20.1" customHeight="1" spans="1:2">
      <c r="A36" s="82" t="s">
        <v>2684</v>
      </c>
      <c r="B36" s="81"/>
    </row>
    <row r="37" ht="20.1" customHeight="1" spans="1:2">
      <c r="A37" s="82" t="s">
        <v>2685</v>
      </c>
      <c r="B37" s="81"/>
    </row>
    <row r="38" ht="20.1" customHeight="1" spans="1:2">
      <c r="A38" s="82" t="s">
        <v>2686</v>
      </c>
      <c r="B38" s="81"/>
    </row>
    <row r="39" s="72" customFormat="1" ht="20.1" customHeight="1" spans="1:2">
      <c r="A39" s="83" t="s">
        <v>2687</v>
      </c>
      <c r="B39" s="81"/>
    </row>
    <row r="40" ht="20.1" customHeight="1" spans="1:2">
      <c r="A40" s="83" t="s">
        <v>2688</v>
      </c>
      <c r="B40" s="81"/>
    </row>
    <row r="41" ht="20.1" customHeight="1" spans="1:2">
      <c r="A41" s="82" t="s">
        <v>2689</v>
      </c>
      <c r="B41" s="81"/>
    </row>
    <row r="42" ht="20.1" customHeight="1" spans="1:2">
      <c r="A42" s="79" t="s">
        <v>2690</v>
      </c>
      <c r="B42" s="81"/>
    </row>
    <row r="43" ht="20.1" customHeight="1" spans="1:2">
      <c r="A43" s="82" t="s">
        <v>2691</v>
      </c>
      <c r="B43" s="81"/>
    </row>
    <row r="44" ht="20.1" customHeight="1" spans="1:2">
      <c r="A44" s="82" t="s">
        <v>2692</v>
      </c>
      <c r="B44" s="81"/>
    </row>
    <row r="45" ht="20.1" customHeight="1" spans="1:2">
      <c r="A45" s="82" t="s">
        <v>2693</v>
      </c>
      <c r="B45" s="81"/>
    </row>
    <row r="46" ht="20.1" customHeight="1" spans="1:2">
      <c r="A46" s="82" t="s">
        <v>2694</v>
      </c>
      <c r="B46" s="81"/>
    </row>
    <row r="47" ht="20.1" customHeight="1" spans="1:2">
      <c r="A47" s="82" t="s">
        <v>2695</v>
      </c>
      <c r="B47" s="81"/>
    </row>
    <row r="48" ht="20.1" customHeight="1" spans="1:2">
      <c r="A48" s="79" t="s">
        <v>2696</v>
      </c>
      <c r="B48" s="81">
        <v>84</v>
      </c>
    </row>
    <row r="49" ht="20.1" customHeight="1" spans="1:2">
      <c r="A49" s="82" t="s">
        <v>2678</v>
      </c>
      <c r="B49" s="81">
        <f>80+4</f>
        <v>84</v>
      </c>
    </row>
    <row r="50" ht="20.1" customHeight="1" spans="1:2">
      <c r="A50" s="82" t="s">
        <v>2679</v>
      </c>
      <c r="B50" s="81"/>
    </row>
    <row r="51" ht="20.1" customHeight="1" spans="1:2">
      <c r="A51" s="82" t="s">
        <v>2697</v>
      </c>
      <c r="B51" s="81"/>
    </row>
    <row r="52" ht="20.1" customHeight="1" spans="1:2">
      <c r="A52" s="79" t="s">
        <v>2698</v>
      </c>
      <c r="B52" s="81">
        <f>100+61</f>
        <v>161</v>
      </c>
    </row>
    <row r="53" ht="20.1" customHeight="1" spans="1:2">
      <c r="A53" s="79" t="s">
        <v>2699</v>
      </c>
      <c r="B53" s="81">
        <v>300</v>
      </c>
    </row>
    <row r="54" ht="20.1" customHeight="1" spans="1:2">
      <c r="A54" s="82" t="s">
        <v>2691</v>
      </c>
      <c r="B54" s="81">
        <v>300</v>
      </c>
    </row>
    <row r="55" ht="20.1" customHeight="1" spans="1:2">
      <c r="A55" s="82" t="s">
        <v>2692</v>
      </c>
      <c r="B55" s="81"/>
    </row>
    <row r="56" ht="20.1" customHeight="1" spans="1:2">
      <c r="A56" s="82" t="s">
        <v>2693</v>
      </c>
      <c r="B56" s="81"/>
    </row>
    <row r="57" ht="20.1" customHeight="1" spans="1:2">
      <c r="A57" s="82" t="s">
        <v>2694</v>
      </c>
      <c r="B57" s="81"/>
    </row>
    <row r="58" ht="20.1" customHeight="1" spans="1:2">
      <c r="A58" s="82" t="s">
        <v>2700</v>
      </c>
      <c r="B58" s="81"/>
    </row>
    <row r="59" ht="20.1" customHeight="1" spans="1:2">
      <c r="A59" s="79" t="s">
        <v>2701</v>
      </c>
      <c r="B59" s="81"/>
    </row>
    <row r="60" ht="20.1" customHeight="1" spans="1:2">
      <c r="A60" s="79" t="s">
        <v>2702</v>
      </c>
      <c r="B60" s="81"/>
    </row>
    <row r="61" ht="20.1" customHeight="1" spans="1:2">
      <c r="A61" s="82" t="s">
        <v>2703</v>
      </c>
      <c r="B61" s="81"/>
    </row>
    <row r="62" ht="20.1" customHeight="1" spans="1:2">
      <c r="A62" s="84" t="s">
        <v>2704</v>
      </c>
      <c r="B62" s="81"/>
    </row>
    <row r="63" ht="20.1" customHeight="1" spans="1:2">
      <c r="A63" s="84" t="s">
        <v>2705</v>
      </c>
      <c r="B63" s="81"/>
    </row>
    <row r="64" ht="20.1" customHeight="1" spans="1:2">
      <c r="A64" s="84" t="s">
        <v>2706</v>
      </c>
      <c r="B64" s="81"/>
    </row>
    <row r="65" ht="20.1" customHeight="1" spans="1:2">
      <c r="A65" s="84" t="s">
        <v>2707</v>
      </c>
      <c r="B65" s="81"/>
    </row>
    <row r="66" ht="20.1" customHeight="1" spans="1:2">
      <c r="A66" s="84" t="s">
        <v>2708</v>
      </c>
      <c r="B66" s="81"/>
    </row>
    <row r="67" ht="20.1" customHeight="1" spans="1:2">
      <c r="A67" s="82" t="s">
        <v>2709</v>
      </c>
      <c r="B67" s="81"/>
    </row>
    <row r="68" ht="20.1" customHeight="1" spans="1:2">
      <c r="A68" s="82" t="s">
        <v>2665</v>
      </c>
      <c r="B68" s="81"/>
    </row>
    <row r="69" ht="20.1" customHeight="1" spans="1:2">
      <c r="A69" s="82" t="s">
        <v>2710</v>
      </c>
      <c r="B69" s="81"/>
    </row>
    <row r="70" ht="20.1" customHeight="1" spans="1:2">
      <c r="A70" s="82" t="s">
        <v>2711</v>
      </c>
      <c r="B70" s="81"/>
    </row>
    <row r="71" ht="20.1" customHeight="1" spans="1:2">
      <c r="A71" s="82" t="s">
        <v>2712</v>
      </c>
      <c r="B71" s="81"/>
    </row>
    <row r="72" ht="20.1" customHeight="1" spans="1:2">
      <c r="A72" s="82" t="s">
        <v>2713</v>
      </c>
      <c r="B72" s="81"/>
    </row>
    <row r="73" ht="20.1" customHeight="1" spans="1:2">
      <c r="A73" s="82" t="s">
        <v>2665</v>
      </c>
      <c r="B73" s="81"/>
    </row>
    <row r="74" ht="20.1" customHeight="1" spans="1:2">
      <c r="A74" s="82" t="s">
        <v>2710</v>
      </c>
      <c r="B74" s="81"/>
    </row>
    <row r="75" ht="20.1" customHeight="1" spans="1:2">
      <c r="A75" s="82" t="s">
        <v>2714</v>
      </c>
      <c r="B75" s="81"/>
    </row>
    <row r="76" ht="20.1" customHeight="1" spans="1:2">
      <c r="A76" s="82" t="s">
        <v>2715</v>
      </c>
      <c r="B76" s="81"/>
    </row>
    <row r="77" ht="20.1" customHeight="1" spans="1:2">
      <c r="A77" s="82" t="s">
        <v>2716</v>
      </c>
      <c r="B77" s="81"/>
    </row>
    <row r="78" ht="20.1" customHeight="1" spans="1:2">
      <c r="A78" s="82" t="s">
        <v>2717</v>
      </c>
      <c r="B78" s="81"/>
    </row>
    <row r="79" ht="20.1" customHeight="1" spans="1:2">
      <c r="A79" s="82" t="s">
        <v>2718</v>
      </c>
      <c r="B79" s="81"/>
    </row>
    <row r="80" ht="20.1" customHeight="1" spans="1:2">
      <c r="A80" s="82" t="s">
        <v>2719</v>
      </c>
      <c r="B80" s="81"/>
    </row>
    <row r="81" ht="20.1" customHeight="1" spans="1:2">
      <c r="A81" s="82" t="s">
        <v>2720</v>
      </c>
      <c r="B81" s="81"/>
    </row>
    <row r="82" ht="20.1" customHeight="1" spans="1:2">
      <c r="A82" s="80" t="s">
        <v>2721</v>
      </c>
      <c r="B82" s="81"/>
    </row>
    <row r="83" ht="20.1" customHeight="1" spans="1:2">
      <c r="A83" s="82" t="s">
        <v>2722</v>
      </c>
      <c r="B83" s="81"/>
    </row>
    <row r="84" ht="20.1" customHeight="1" spans="1:2">
      <c r="A84" s="82" t="s">
        <v>2723</v>
      </c>
      <c r="B84" s="81"/>
    </row>
    <row r="85" ht="20.1" customHeight="1" spans="1:2">
      <c r="A85" s="82" t="s">
        <v>2724</v>
      </c>
      <c r="B85" s="81"/>
    </row>
    <row r="86" ht="20.1" customHeight="1" spans="1:2">
      <c r="A86" s="82" t="s">
        <v>2725</v>
      </c>
      <c r="B86" s="81"/>
    </row>
    <row r="87" ht="20.1" customHeight="1" spans="1:2">
      <c r="A87" s="82" t="s">
        <v>2726</v>
      </c>
      <c r="B87" s="81"/>
    </row>
    <row r="88" ht="20.1" customHeight="1" spans="1:2">
      <c r="A88" s="82" t="s">
        <v>2727</v>
      </c>
      <c r="B88" s="81"/>
    </row>
    <row r="89" ht="20.1" customHeight="1" spans="1:2">
      <c r="A89" s="82" t="s">
        <v>2725</v>
      </c>
      <c r="B89" s="81"/>
    </row>
    <row r="90" ht="20.1" customHeight="1" spans="1:2">
      <c r="A90" s="82" t="s">
        <v>2728</v>
      </c>
      <c r="B90" s="81"/>
    </row>
    <row r="91" ht="20.1" customHeight="1" spans="1:2">
      <c r="A91" s="82" t="s">
        <v>2729</v>
      </c>
      <c r="B91" s="81"/>
    </row>
    <row r="92" ht="20.1" customHeight="1" spans="1:2">
      <c r="A92" s="82" t="s">
        <v>2730</v>
      </c>
      <c r="B92" s="81"/>
    </row>
    <row r="93" ht="20.1" customHeight="1" spans="1:2">
      <c r="A93" s="82" t="s">
        <v>2731</v>
      </c>
      <c r="B93" s="81"/>
    </row>
    <row r="94" ht="20.1" customHeight="1" spans="1:2">
      <c r="A94" s="82" t="s">
        <v>2732</v>
      </c>
      <c r="B94" s="81"/>
    </row>
    <row r="95" ht="20.1" customHeight="1" spans="1:2">
      <c r="A95" s="82" t="s">
        <v>2733</v>
      </c>
      <c r="B95" s="81"/>
    </row>
    <row r="96" ht="20.1" customHeight="1" spans="1:2">
      <c r="A96" s="82" t="s">
        <v>2734</v>
      </c>
      <c r="B96" s="81"/>
    </row>
    <row r="97" ht="20.1" customHeight="1" spans="1:2">
      <c r="A97" s="82" t="s">
        <v>2735</v>
      </c>
      <c r="B97" s="81"/>
    </row>
    <row r="98" ht="20.1" customHeight="1" spans="1:2">
      <c r="A98" s="82" t="s">
        <v>2736</v>
      </c>
      <c r="B98" s="81"/>
    </row>
    <row r="99" ht="20.1" customHeight="1" spans="1:2">
      <c r="A99" s="82" t="s">
        <v>2737</v>
      </c>
      <c r="B99" s="81"/>
    </row>
    <row r="100" ht="20.1" customHeight="1" spans="1:2">
      <c r="A100" s="82" t="s">
        <v>2738</v>
      </c>
      <c r="B100" s="81"/>
    </row>
    <row r="101" ht="20.1" customHeight="1" spans="1:2">
      <c r="A101" s="82" t="s">
        <v>2739</v>
      </c>
      <c r="B101" s="81"/>
    </row>
    <row r="102" ht="20.1" customHeight="1" spans="1:2">
      <c r="A102" s="82" t="s">
        <v>2740</v>
      </c>
      <c r="B102" s="81"/>
    </row>
    <row r="103" ht="20.1" customHeight="1" spans="1:2">
      <c r="A103" s="82" t="s">
        <v>2741</v>
      </c>
      <c r="B103" s="81"/>
    </row>
    <row r="104" ht="20.1" customHeight="1" spans="1:2">
      <c r="A104" s="82" t="s">
        <v>2742</v>
      </c>
      <c r="B104" s="81"/>
    </row>
    <row r="105" ht="20.1" customHeight="1" spans="1:2">
      <c r="A105" s="82" t="s">
        <v>2743</v>
      </c>
      <c r="B105" s="81"/>
    </row>
    <row r="106" ht="20.1" customHeight="1" spans="1:2">
      <c r="A106" s="82" t="s">
        <v>2744</v>
      </c>
      <c r="B106" s="81"/>
    </row>
    <row r="107" ht="20.1" customHeight="1" spans="1:2">
      <c r="A107" s="82" t="s">
        <v>2745</v>
      </c>
      <c r="B107" s="81"/>
    </row>
    <row r="108" ht="20.1" customHeight="1" spans="1:2">
      <c r="A108" s="82" t="s">
        <v>2746</v>
      </c>
      <c r="B108" s="81"/>
    </row>
    <row r="109" ht="20.1" customHeight="1" spans="1:2">
      <c r="A109" s="82" t="s">
        <v>2747</v>
      </c>
      <c r="B109" s="81"/>
    </row>
    <row r="110" ht="20.1" customHeight="1" spans="1:2">
      <c r="A110" s="82" t="s">
        <v>2748</v>
      </c>
      <c r="B110" s="81"/>
    </row>
    <row r="111" ht="20.1" customHeight="1" spans="1:2">
      <c r="A111" s="82" t="s">
        <v>2749</v>
      </c>
      <c r="B111" s="81"/>
    </row>
    <row r="112" ht="20.1" customHeight="1" spans="1:2">
      <c r="A112" s="82" t="s">
        <v>2750</v>
      </c>
      <c r="B112" s="81"/>
    </row>
    <row r="113" ht="20.1" customHeight="1" spans="1:2">
      <c r="A113" s="82" t="s">
        <v>2751</v>
      </c>
      <c r="B113" s="81"/>
    </row>
    <row r="114" ht="20.1" customHeight="1" spans="1:2">
      <c r="A114" s="82" t="s">
        <v>2752</v>
      </c>
      <c r="B114" s="81"/>
    </row>
    <row r="115" ht="20.1" customHeight="1" spans="1:2">
      <c r="A115" s="82" t="s">
        <v>2753</v>
      </c>
      <c r="B115" s="81"/>
    </row>
    <row r="116" ht="20.1" customHeight="1" spans="1:2">
      <c r="A116" s="82" t="s">
        <v>2754</v>
      </c>
      <c r="B116" s="81"/>
    </row>
    <row r="117" ht="20.1" customHeight="1" spans="1:2">
      <c r="A117" s="82" t="s">
        <v>2755</v>
      </c>
      <c r="B117" s="81"/>
    </row>
    <row r="118" ht="20.1" customHeight="1" spans="1:2">
      <c r="A118" s="82" t="s">
        <v>2756</v>
      </c>
      <c r="B118" s="81"/>
    </row>
    <row r="119" ht="20.1" customHeight="1" spans="1:2">
      <c r="A119" s="82" t="s">
        <v>2757</v>
      </c>
      <c r="B119" s="81"/>
    </row>
    <row r="120" ht="20.1" customHeight="1" spans="1:2">
      <c r="A120" s="82" t="s">
        <v>2758</v>
      </c>
      <c r="B120" s="81"/>
    </row>
    <row r="121" ht="20.1" customHeight="1" spans="1:2">
      <c r="A121" s="82" t="s">
        <v>2759</v>
      </c>
      <c r="B121" s="81"/>
    </row>
    <row r="122" ht="20.1" customHeight="1" spans="1:2">
      <c r="A122" s="82" t="s">
        <v>2760</v>
      </c>
      <c r="B122" s="81"/>
    </row>
    <row r="123" ht="20.1" customHeight="1" spans="1:2">
      <c r="A123" s="80" t="s">
        <v>2761</v>
      </c>
      <c r="B123" s="81">
        <v>120</v>
      </c>
    </row>
    <row r="124" ht="20.1" customHeight="1" spans="1:2">
      <c r="A124" s="82" t="s">
        <v>2762</v>
      </c>
      <c r="B124" s="81"/>
    </row>
    <row r="125" ht="20.1" customHeight="1" spans="1:2">
      <c r="A125" s="82" t="s">
        <v>2763</v>
      </c>
      <c r="B125" s="81"/>
    </row>
    <row r="126" ht="20.1" customHeight="1" spans="1:2">
      <c r="A126" s="82" t="s">
        <v>2764</v>
      </c>
      <c r="B126" s="81"/>
    </row>
    <row r="127" ht="20.1" customHeight="1" spans="1:2">
      <c r="A127" s="82" t="s">
        <v>2765</v>
      </c>
      <c r="B127" s="81"/>
    </row>
    <row r="128" ht="20.1" customHeight="1" spans="1:2">
      <c r="A128" s="82" t="s">
        <v>2766</v>
      </c>
      <c r="B128" s="81"/>
    </row>
    <row r="129" ht="20.1" customHeight="1" spans="1:2">
      <c r="A129" s="82" t="s">
        <v>2767</v>
      </c>
      <c r="B129" s="81"/>
    </row>
    <row r="130" ht="20.1" customHeight="1" spans="1:2">
      <c r="A130" s="82" t="s">
        <v>2768</v>
      </c>
      <c r="B130" s="81"/>
    </row>
    <row r="131" ht="20.1" customHeight="1" spans="1:2">
      <c r="A131" s="82" t="s">
        <v>2769</v>
      </c>
      <c r="B131" s="81">
        <v>120</v>
      </c>
    </row>
    <row r="132" ht="20.1" customHeight="1" spans="1:2">
      <c r="A132" s="82" t="s">
        <v>2770</v>
      </c>
      <c r="B132" s="81"/>
    </row>
    <row r="133" ht="20.1" customHeight="1" spans="1:2">
      <c r="A133" s="82" t="s">
        <v>2771</v>
      </c>
      <c r="B133" s="81"/>
    </row>
    <row r="134" ht="20.1" customHeight="1" spans="1:2">
      <c r="A134" s="82" t="s">
        <v>2772</v>
      </c>
      <c r="B134" s="81"/>
    </row>
    <row r="135" ht="20.1" customHeight="1" spans="1:2">
      <c r="A135" s="82" t="s">
        <v>2773</v>
      </c>
      <c r="B135" s="81"/>
    </row>
    <row r="136" ht="20.1" customHeight="1" spans="1:2">
      <c r="A136" s="82" t="s">
        <v>2774</v>
      </c>
      <c r="B136" s="81">
        <v>120</v>
      </c>
    </row>
    <row r="137" ht="20.1" customHeight="1" spans="1:2">
      <c r="A137" s="82" t="s">
        <v>2775</v>
      </c>
      <c r="B137" s="81"/>
    </row>
    <row r="138" ht="20.1" customHeight="1" spans="1:2">
      <c r="A138" s="82" t="s">
        <v>2776</v>
      </c>
      <c r="B138" s="81"/>
    </row>
    <row r="139" ht="20.1" customHeight="1" spans="1:2">
      <c r="A139" s="82" t="s">
        <v>2777</v>
      </c>
      <c r="B139" s="81"/>
    </row>
    <row r="140" ht="20.1" customHeight="1" spans="1:2">
      <c r="A140" s="80" t="s">
        <v>2778</v>
      </c>
      <c r="B140" s="81"/>
    </row>
    <row r="141" ht="20.1" customHeight="1" spans="1:2">
      <c r="A141" s="82" t="s">
        <v>2779</v>
      </c>
      <c r="B141" s="81"/>
    </row>
    <row r="142" ht="20.1" customHeight="1" spans="1:2">
      <c r="A142" s="82" t="s">
        <v>2780</v>
      </c>
      <c r="B142" s="81"/>
    </row>
    <row r="143" ht="20.1" customHeight="1" spans="1:2">
      <c r="A143" s="82" t="s">
        <v>2781</v>
      </c>
      <c r="B143" s="81"/>
    </row>
    <row r="144" ht="20.1" customHeight="1" spans="1:2">
      <c r="A144" s="82" t="s">
        <v>2782</v>
      </c>
      <c r="B144" s="81"/>
    </row>
    <row r="145" ht="20.1" customHeight="1" spans="1:2">
      <c r="A145" s="82" t="s">
        <v>2783</v>
      </c>
      <c r="B145" s="81"/>
    </row>
    <row r="146" ht="20.1" customHeight="1" spans="1:2">
      <c r="A146" s="82" t="s">
        <v>2784</v>
      </c>
      <c r="B146" s="81"/>
    </row>
    <row r="147" ht="20.1" customHeight="1" spans="1:2">
      <c r="A147" s="80" t="s">
        <v>2785</v>
      </c>
      <c r="B147" s="81"/>
    </row>
    <row r="148" ht="20.1" customHeight="1" spans="1:2">
      <c r="A148" s="82" t="s">
        <v>2786</v>
      </c>
      <c r="B148" s="81"/>
    </row>
    <row r="149" ht="20.1" customHeight="1" spans="1:2">
      <c r="A149" s="82" t="s">
        <v>2787</v>
      </c>
      <c r="B149" s="81"/>
    </row>
    <row r="150" ht="20.1" customHeight="1" spans="1:2">
      <c r="A150" s="83" t="s">
        <v>2788</v>
      </c>
      <c r="B150" s="81"/>
    </row>
    <row r="151" ht="20.1" customHeight="1" spans="1:2">
      <c r="A151" s="82" t="s">
        <v>2789</v>
      </c>
      <c r="B151" s="81"/>
    </row>
    <row r="152" ht="20.1" customHeight="1" spans="1:2">
      <c r="A152" s="82" t="s">
        <v>2790</v>
      </c>
      <c r="B152" s="81"/>
    </row>
    <row r="153" ht="20.1" customHeight="1" spans="1:2">
      <c r="A153" s="82" t="s">
        <v>2791</v>
      </c>
      <c r="B153" s="81"/>
    </row>
    <row r="154" ht="20.1" customHeight="1" spans="1:2">
      <c r="A154" s="82" t="s">
        <v>2792</v>
      </c>
      <c r="B154" s="81"/>
    </row>
    <row r="155" ht="20.1" customHeight="1" spans="1:2">
      <c r="A155" s="82" t="s">
        <v>2793</v>
      </c>
      <c r="B155" s="81"/>
    </row>
    <row r="156" ht="20.1" customHeight="1" spans="1:2">
      <c r="A156" s="82" t="s">
        <v>2794</v>
      </c>
      <c r="B156" s="81"/>
    </row>
    <row r="157" ht="20.1" customHeight="1" spans="1:2">
      <c r="A157" s="82" t="s">
        <v>2795</v>
      </c>
      <c r="B157" s="81"/>
    </row>
    <row r="158" ht="20.1" customHeight="1" spans="1:2">
      <c r="A158" s="82" t="s">
        <v>2796</v>
      </c>
      <c r="B158" s="81"/>
    </row>
    <row r="159" ht="20.1" customHeight="1" spans="1:2">
      <c r="A159" s="83" t="s">
        <v>2797</v>
      </c>
      <c r="B159" s="81"/>
    </row>
    <row r="160" ht="20.1" customHeight="1" spans="1:2">
      <c r="A160" s="82" t="s">
        <v>2798</v>
      </c>
      <c r="B160" s="81"/>
    </row>
    <row r="161" ht="20.1" customHeight="1" spans="1:2">
      <c r="A161" s="82" t="s">
        <v>2799</v>
      </c>
      <c r="B161" s="81"/>
    </row>
    <row r="162" ht="20.1" customHeight="1" spans="1:2">
      <c r="A162" s="82" t="s">
        <v>2800</v>
      </c>
      <c r="B162" s="81"/>
    </row>
    <row r="163" ht="20.1" customHeight="1" spans="1:2">
      <c r="A163" s="82" t="s">
        <v>2801</v>
      </c>
      <c r="B163" s="81"/>
    </row>
    <row r="164" ht="20.1" customHeight="1" spans="1:2">
      <c r="A164" s="82" t="s">
        <v>2802</v>
      </c>
      <c r="B164" s="81"/>
    </row>
    <row r="165" ht="20.1" customHeight="1" spans="1:2">
      <c r="A165" s="82" t="s">
        <v>2803</v>
      </c>
      <c r="B165" s="81"/>
    </row>
    <row r="166" ht="20.1" customHeight="1" spans="1:2">
      <c r="A166" s="82" t="s">
        <v>2804</v>
      </c>
      <c r="B166" s="81"/>
    </row>
    <row r="167" ht="20.1" customHeight="1" spans="1:2">
      <c r="A167" s="82" t="s">
        <v>2805</v>
      </c>
      <c r="B167" s="81"/>
    </row>
    <row r="168" ht="20.1" customHeight="1" spans="1:2">
      <c r="A168" s="82" t="s">
        <v>2806</v>
      </c>
      <c r="B168" s="81"/>
    </row>
    <row r="169" ht="20.1" customHeight="1" spans="1:2">
      <c r="A169" s="80" t="s">
        <v>2807</v>
      </c>
      <c r="B169" s="81"/>
    </row>
    <row r="170" ht="20.1" customHeight="1" spans="1:2">
      <c r="A170" s="80" t="s">
        <v>2808</v>
      </c>
      <c r="B170" s="81"/>
    </row>
    <row r="171" ht="20.1" customHeight="1" spans="1:2">
      <c r="A171" s="85" t="s">
        <v>1084</v>
      </c>
      <c r="B171" s="81">
        <f>B6+B12+B21+B28+B60+B82+B123+B140+B147+B169+B170</f>
        <v>2911</v>
      </c>
    </row>
    <row r="172" ht="20.1" customHeight="1" spans="1:2">
      <c r="A172" s="86" t="s">
        <v>2809</v>
      </c>
      <c r="B172" s="81"/>
    </row>
    <row r="173" ht="20.1" customHeight="1" spans="1:2">
      <c r="A173" s="81" t="s">
        <v>2810</v>
      </c>
      <c r="B173" s="81"/>
    </row>
    <row r="174" ht="20.1" customHeight="1" spans="1:2">
      <c r="A174" s="81" t="s">
        <v>2811</v>
      </c>
      <c r="B174" s="81"/>
    </row>
    <row r="175" ht="20.1" customHeight="1" spans="1:2">
      <c r="A175" s="81" t="s">
        <v>2812</v>
      </c>
      <c r="B175" s="81"/>
    </row>
    <row r="176" ht="20.1" customHeight="1" spans="1:2">
      <c r="A176" s="81" t="s">
        <v>2813</v>
      </c>
      <c r="B176" s="81"/>
    </row>
    <row r="177" ht="20.1" customHeight="1" spans="1:2">
      <c r="A177" s="81" t="s">
        <v>2814</v>
      </c>
      <c r="B177" s="81"/>
    </row>
    <row r="178" ht="20.1" customHeight="1" spans="1:2">
      <c r="A178" s="87" t="s">
        <v>2815</v>
      </c>
      <c r="B178" s="81"/>
    </row>
    <row r="179" ht="20.1" customHeight="1" spans="1:2">
      <c r="A179" s="87" t="s">
        <v>2816</v>
      </c>
      <c r="B179" s="81"/>
    </row>
    <row r="180" ht="20.1" customHeight="1" spans="1:2">
      <c r="A180" s="85" t="s">
        <v>2817</v>
      </c>
      <c r="B180" s="81">
        <f>B6+B12+B21+B28+B60+B82+B123+B140+B147+B169+B170</f>
        <v>2911</v>
      </c>
    </row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15.75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</sheetData>
  <mergeCells count="2">
    <mergeCell ref="A2:B2"/>
    <mergeCell ref="A4:B4"/>
  </mergeCells>
  <printOptions horizontalCentered="1"/>
  <pageMargins left="0.46875" right="0.46875" top="0.588888888888889" bottom="0.46875" header="0.309027777777778" footer="0.309027777777778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34"/>
  <sheetViews>
    <sheetView workbookViewId="0">
      <selection activeCell="H22" sqref="H22"/>
    </sheetView>
  </sheetViews>
  <sheetFormatPr defaultColWidth="9" defaultRowHeight="14.25" outlineLevelCol="1"/>
  <cols>
    <col min="1" max="1" width="69.375" customWidth="1"/>
    <col min="2" max="2" width="22.75" customWidth="1"/>
  </cols>
  <sheetData>
    <row r="1" spans="1:2">
      <c r="A1" s="62" t="s">
        <v>2818</v>
      </c>
      <c r="B1" s="60"/>
    </row>
    <row r="2" ht="24" spans="1:2">
      <c r="A2" s="63" t="s">
        <v>2819</v>
      </c>
      <c r="B2" s="63"/>
    </row>
    <row r="3" spans="1:2">
      <c r="A3" s="60"/>
      <c r="B3" s="60"/>
    </row>
    <row r="4" spans="1:2">
      <c r="A4" s="60"/>
      <c r="B4" s="60" t="s">
        <v>2820</v>
      </c>
    </row>
    <row r="5" customHeight="1" spans="1:2">
      <c r="A5" s="64" t="s">
        <v>2821</v>
      </c>
      <c r="B5" s="65" t="s">
        <v>2400</v>
      </c>
    </row>
    <row r="6" customHeight="1" spans="1:2">
      <c r="A6" s="66" t="s">
        <v>2822</v>
      </c>
      <c r="B6" s="67"/>
    </row>
    <row r="7" customHeight="1" spans="1:2">
      <c r="A7" s="68" t="s">
        <v>2823</v>
      </c>
      <c r="B7" s="67"/>
    </row>
    <row r="8" customHeight="1" spans="1:2">
      <c r="A8" s="66" t="s">
        <v>2578</v>
      </c>
      <c r="B8" s="67"/>
    </row>
    <row r="9" customHeight="1" spans="1:2">
      <c r="A9" s="68" t="s">
        <v>2824</v>
      </c>
      <c r="B9" s="67"/>
    </row>
    <row r="10" customHeight="1" spans="1:2">
      <c r="A10" s="68" t="s">
        <v>2825</v>
      </c>
      <c r="B10" s="67"/>
    </row>
    <row r="11" customHeight="1" spans="1:2">
      <c r="A11" s="66" t="s">
        <v>2826</v>
      </c>
      <c r="B11" s="67"/>
    </row>
    <row r="12" customHeight="1" spans="1:2">
      <c r="A12" s="68" t="s">
        <v>2827</v>
      </c>
      <c r="B12" s="67"/>
    </row>
    <row r="13" customHeight="1" spans="1:2">
      <c r="A13" s="68" t="s">
        <v>2828</v>
      </c>
      <c r="B13" s="67"/>
    </row>
    <row r="14" customHeight="1" spans="1:2">
      <c r="A14" s="68" t="s">
        <v>2829</v>
      </c>
      <c r="B14" s="67"/>
    </row>
    <row r="15" customHeight="1" spans="1:2">
      <c r="A15" s="68" t="s">
        <v>2830</v>
      </c>
      <c r="B15" s="67"/>
    </row>
    <row r="16" customHeight="1" spans="1:2">
      <c r="A16" s="68" t="s">
        <v>2831</v>
      </c>
      <c r="B16" s="67"/>
    </row>
    <row r="17" customHeight="1" spans="1:2">
      <c r="A17" s="68" t="s">
        <v>2832</v>
      </c>
      <c r="B17" s="67"/>
    </row>
    <row r="18" customHeight="1" spans="1:2">
      <c r="A18" s="68" t="s">
        <v>2833</v>
      </c>
      <c r="B18" s="67"/>
    </row>
    <row r="19" customHeight="1" spans="1:2">
      <c r="A19" s="69" t="s">
        <v>2834</v>
      </c>
      <c r="B19" s="67"/>
    </row>
    <row r="20" customHeight="1" spans="1:2">
      <c r="A20" s="70" t="s">
        <v>2779</v>
      </c>
      <c r="B20" s="67"/>
    </row>
    <row r="21" customHeight="1" spans="1:2">
      <c r="A21" s="66" t="s">
        <v>2835</v>
      </c>
      <c r="B21" s="67"/>
    </row>
    <row r="22" customHeight="1" spans="1:2">
      <c r="A22" s="68" t="s">
        <v>2836</v>
      </c>
      <c r="B22" s="67"/>
    </row>
    <row r="23" customHeight="1" spans="1:2">
      <c r="A23" s="66" t="s">
        <v>2837</v>
      </c>
      <c r="B23" s="67"/>
    </row>
    <row r="24" customHeight="1" spans="1:2">
      <c r="A24" s="68" t="s">
        <v>2838</v>
      </c>
      <c r="B24" s="67"/>
    </row>
    <row r="25" customHeight="1" spans="1:2">
      <c r="A25" s="68" t="s">
        <v>2839</v>
      </c>
      <c r="B25" s="67"/>
    </row>
    <row r="26" customHeight="1" spans="1:2">
      <c r="A26" s="66" t="s">
        <v>2537</v>
      </c>
      <c r="B26" s="67"/>
    </row>
    <row r="27" customHeight="1" spans="1:2">
      <c r="A27" s="68" t="s">
        <v>2840</v>
      </c>
      <c r="B27" s="67"/>
    </row>
    <row r="28" customHeight="1" spans="1:2">
      <c r="A28" s="68" t="s">
        <v>2841</v>
      </c>
      <c r="B28" s="67"/>
    </row>
    <row r="29" customHeight="1" spans="1:2">
      <c r="A29" s="68" t="s">
        <v>2842</v>
      </c>
      <c r="B29" s="67"/>
    </row>
    <row r="30" customHeight="1" spans="1:2">
      <c r="A30" s="66" t="s">
        <v>2843</v>
      </c>
      <c r="B30" s="67"/>
    </row>
    <row r="31" customHeight="1" spans="1:2">
      <c r="A31" s="68" t="s">
        <v>2844</v>
      </c>
      <c r="B31" s="67"/>
    </row>
    <row r="32" customHeight="1" spans="1:2">
      <c r="A32" s="71" t="s">
        <v>1084</v>
      </c>
      <c r="B32" s="67"/>
    </row>
    <row r="33" spans="1:2">
      <c r="A33" s="60"/>
      <c r="B33" s="60"/>
    </row>
    <row r="34" spans="1:2">
      <c r="A34" s="60" t="s">
        <v>2845</v>
      </c>
      <c r="B34" s="60"/>
    </row>
  </sheetData>
  <mergeCells count="1">
    <mergeCell ref="A2:B2"/>
  </mergeCells>
  <pageMargins left="0.699305555555556" right="0.699305555555556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9"/>
  <sheetViews>
    <sheetView workbookViewId="0">
      <selection activeCell="E21" sqref="E21"/>
    </sheetView>
  </sheetViews>
  <sheetFormatPr defaultColWidth="9" defaultRowHeight="14.25" outlineLevelCol="5"/>
  <cols>
    <col min="3" max="6" width="24.375" customWidth="1"/>
  </cols>
  <sheetData>
    <row r="1" ht="24" customHeight="1" spans="1:1">
      <c r="A1" s="22" t="s">
        <v>2846</v>
      </c>
    </row>
    <row r="2" ht="21.75" customHeight="1" spans="1:6">
      <c r="A2" s="48" t="s">
        <v>2847</v>
      </c>
      <c r="B2" s="48"/>
      <c r="C2" s="48"/>
      <c r="D2" s="48"/>
      <c r="E2" s="48"/>
      <c r="F2" s="48"/>
    </row>
    <row r="3" ht="18.75" spans="1:6">
      <c r="A3" s="48"/>
      <c r="B3" s="48"/>
      <c r="C3" s="48"/>
      <c r="D3" s="48"/>
      <c r="E3" s="48"/>
      <c r="F3" s="49" t="s">
        <v>27</v>
      </c>
    </row>
    <row r="4" ht="32.25" customHeight="1" spans="1:6">
      <c r="A4" s="50" t="s">
        <v>61</v>
      </c>
      <c r="B4" s="51" t="s">
        <v>2848</v>
      </c>
      <c r="C4" s="52"/>
      <c r="D4" s="52"/>
      <c r="E4" s="53"/>
      <c r="F4" s="54" t="s">
        <v>2849</v>
      </c>
    </row>
    <row r="5" ht="32.25" customHeight="1" spans="1:6">
      <c r="A5" s="55"/>
      <c r="B5" s="56" t="s">
        <v>2400</v>
      </c>
      <c r="C5" s="57" t="s">
        <v>2601</v>
      </c>
      <c r="D5" s="58" t="s">
        <v>2850</v>
      </c>
      <c r="E5" s="58" t="s">
        <v>2851</v>
      </c>
      <c r="F5" s="59"/>
    </row>
    <row r="6" ht="32.25" customHeight="1" spans="1:6">
      <c r="A6" s="56" t="s">
        <v>2566</v>
      </c>
      <c r="B6" s="56">
        <f>SUM(C6:E6)</f>
        <v>0</v>
      </c>
      <c r="C6" s="56"/>
      <c r="D6" s="56"/>
      <c r="E6" s="56"/>
      <c r="F6" s="56"/>
    </row>
    <row r="7" spans="1:6">
      <c r="A7" s="60"/>
      <c r="B7" s="60"/>
      <c r="C7" s="60"/>
      <c r="D7" s="60"/>
      <c r="E7" s="60"/>
      <c r="F7" s="60"/>
    </row>
    <row r="8" spans="1:6">
      <c r="A8" s="60"/>
      <c r="B8" s="61" t="s">
        <v>2852</v>
      </c>
      <c r="C8" s="60" t="s">
        <v>2853</v>
      </c>
      <c r="D8" s="60"/>
      <c r="E8" s="60"/>
      <c r="F8" s="60"/>
    </row>
    <row r="9" spans="1:6">
      <c r="A9" s="60"/>
      <c r="B9" s="60"/>
      <c r="C9" s="60"/>
      <c r="D9" s="60"/>
      <c r="E9" s="60"/>
      <c r="F9" s="60"/>
    </row>
  </sheetData>
  <mergeCells count="4">
    <mergeCell ref="A2:F2"/>
    <mergeCell ref="B4:E4"/>
    <mergeCell ref="A4:A5"/>
    <mergeCell ref="F4:F5"/>
  </mergeCells>
  <pageMargins left="0.699305555555556" right="0.699305555555556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5"/>
  <sheetViews>
    <sheetView workbookViewId="0">
      <selection activeCell="C19" sqref="C19"/>
    </sheetView>
  </sheetViews>
  <sheetFormatPr defaultColWidth="9" defaultRowHeight="14.25" outlineLevelCol="3"/>
  <cols>
    <col min="1" max="4" width="22.375" customWidth="1"/>
  </cols>
  <sheetData>
    <row r="1" ht="22.5" spans="1:4">
      <c r="A1" s="23" t="s">
        <v>2854</v>
      </c>
      <c r="B1" s="23"/>
      <c r="C1" s="23"/>
      <c r="D1" s="23"/>
    </row>
    <row r="2" spans="1:4">
      <c r="A2" s="36" t="s">
        <v>2855</v>
      </c>
      <c r="B2" s="37"/>
      <c r="C2" s="24"/>
      <c r="D2" s="38" t="s">
        <v>27</v>
      </c>
    </row>
    <row r="3" ht="27" spans="1:4">
      <c r="A3" s="26" t="s">
        <v>2856</v>
      </c>
      <c r="B3" s="26" t="s">
        <v>2857</v>
      </c>
      <c r="C3" s="26" t="s">
        <v>2858</v>
      </c>
      <c r="D3" s="26" t="s">
        <v>2859</v>
      </c>
    </row>
    <row r="4" ht="18" customHeight="1" spans="1:4">
      <c r="A4" s="39" t="s">
        <v>2860</v>
      </c>
      <c r="B4" s="30"/>
      <c r="C4" s="40"/>
      <c r="D4" s="40"/>
    </row>
    <row r="5" ht="18" customHeight="1" spans="1:4">
      <c r="A5" s="28"/>
      <c r="B5" s="28"/>
      <c r="C5" s="41"/>
      <c r="D5" s="41"/>
    </row>
    <row r="6" ht="18" customHeight="1" spans="1:4">
      <c r="A6" s="42" t="s">
        <v>2861</v>
      </c>
      <c r="B6" s="43"/>
      <c r="C6" s="44"/>
      <c r="D6" s="41"/>
    </row>
    <row r="7" ht="18" customHeight="1" spans="1:4">
      <c r="A7" s="28"/>
      <c r="B7" s="28"/>
      <c r="C7" s="44"/>
      <c r="D7" s="41"/>
    </row>
    <row r="8" ht="18" customHeight="1" spans="1:4">
      <c r="A8" s="42" t="s">
        <v>2862</v>
      </c>
      <c r="B8" s="43"/>
      <c r="C8" s="44"/>
      <c r="D8" s="41"/>
    </row>
    <row r="9" ht="18" customHeight="1" spans="1:4">
      <c r="A9" s="28"/>
      <c r="B9" s="28"/>
      <c r="C9" s="44"/>
      <c r="D9" s="41"/>
    </row>
    <row r="10" ht="18" customHeight="1" spans="1:4">
      <c r="A10" s="42" t="s">
        <v>2863</v>
      </c>
      <c r="B10" s="43"/>
      <c r="C10" s="44"/>
      <c r="D10" s="41"/>
    </row>
    <row r="11" ht="18" customHeight="1" spans="1:4">
      <c r="A11" s="28"/>
      <c r="B11" s="45"/>
      <c r="C11" s="44"/>
      <c r="D11" s="41"/>
    </row>
    <row r="12" ht="27" spans="1:4">
      <c r="A12" s="42" t="s">
        <v>2864</v>
      </c>
      <c r="B12" s="45"/>
      <c r="C12" s="44"/>
      <c r="D12" s="41"/>
    </row>
    <row r="13" ht="18" customHeight="1" spans="1:4">
      <c r="A13" s="42"/>
      <c r="B13" s="45"/>
      <c r="C13" s="44"/>
      <c r="D13" s="41"/>
    </row>
    <row r="14" ht="18" customHeight="1" spans="1:4">
      <c r="A14" s="32" t="s">
        <v>58</v>
      </c>
      <c r="B14" s="33">
        <f>SUM(B4:B12)</f>
        <v>0</v>
      </c>
      <c r="C14" s="46">
        <f>SUM(C4:C12)</f>
        <v>0</v>
      </c>
      <c r="D14" s="47" t="e">
        <f>(C14/B14-1)*100</f>
        <v>#DIV/0!</v>
      </c>
    </row>
    <row r="15" ht="33" customHeight="1" spans="1:4">
      <c r="A15" s="35" t="s">
        <v>2865</v>
      </c>
      <c r="B15" s="35"/>
      <c r="C15" s="35"/>
      <c r="D15" s="35"/>
    </row>
  </sheetData>
  <mergeCells count="2">
    <mergeCell ref="A1:D1"/>
    <mergeCell ref="A15:D15"/>
  </mergeCells>
  <pageMargins left="0.699305555555556" right="0.699305555555556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33"/>
  <sheetViews>
    <sheetView workbookViewId="0">
      <selection activeCell="F42" sqref="F42"/>
    </sheetView>
  </sheetViews>
  <sheetFormatPr defaultColWidth="9" defaultRowHeight="14.25" outlineLevelCol="1"/>
  <cols>
    <col min="1" max="1" width="60.625" customWidth="1"/>
    <col min="2" max="2" width="22.375" customWidth="1"/>
  </cols>
  <sheetData>
    <row r="1" spans="1:1">
      <c r="A1" s="22" t="s">
        <v>2866</v>
      </c>
    </row>
    <row r="2" ht="29.25" customHeight="1" spans="1:2">
      <c r="A2" s="23" t="s">
        <v>2867</v>
      </c>
      <c r="B2" s="23"/>
    </row>
    <row r="3" spans="1:2">
      <c r="A3" s="24"/>
      <c r="B3" s="25" t="s">
        <v>27</v>
      </c>
    </row>
    <row r="4" ht="28.5" customHeight="1" spans="1:2">
      <c r="A4" s="26" t="s">
        <v>2868</v>
      </c>
      <c r="B4" s="26" t="s">
        <v>2869</v>
      </c>
    </row>
    <row r="5" ht="18" customHeight="1" spans="1:2">
      <c r="A5" s="27" t="s">
        <v>2870</v>
      </c>
      <c r="B5" s="28">
        <f>SUM(B6:B14)</f>
        <v>0</v>
      </c>
    </row>
    <row r="6" ht="18" customHeight="1" spans="1:2">
      <c r="A6" s="29" t="s">
        <v>2871</v>
      </c>
      <c r="B6" s="28"/>
    </row>
    <row r="7" ht="18" customHeight="1" spans="1:2">
      <c r="A7" s="29" t="s">
        <v>2872</v>
      </c>
      <c r="B7" s="28"/>
    </row>
    <row r="8" ht="18" customHeight="1" spans="1:2">
      <c r="A8" s="29" t="s">
        <v>2873</v>
      </c>
      <c r="B8" s="28"/>
    </row>
    <row r="9" ht="18" customHeight="1" spans="1:2">
      <c r="A9" s="29" t="s">
        <v>2874</v>
      </c>
      <c r="B9" s="28"/>
    </row>
    <row r="10" ht="18" customHeight="1" spans="1:2">
      <c r="A10" s="29" t="s">
        <v>2875</v>
      </c>
      <c r="B10" s="28"/>
    </row>
    <row r="11" ht="18" customHeight="1" spans="1:2">
      <c r="A11" s="29" t="s">
        <v>2876</v>
      </c>
      <c r="B11" s="28"/>
    </row>
    <row r="12" ht="18" customHeight="1" spans="1:2">
      <c r="A12" s="29" t="s">
        <v>2877</v>
      </c>
      <c r="B12" s="30"/>
    </row>
    <row r="13" ht="18" customHeight="1" spans="1:2">
      <c r="A13" s="29" t="s">
        <v>2878</v>
      </c>
      <c r="B13" s="28"/>
    </row>
    <row r="14" ht="18" customHeight="1" spans="1:2">
      <c r="A14" s="29" t="s">
        <v>2879</v>
      </c>
      <c r="B14" s="28"/>
    </row>
    <row r="15" ht="18" customHeight="1" spans="1:2">
      <c r="A15" s="31" t="s">
        <v>2880</v>
      </c>
      <c r="B15" s="28">
        <f>SUM(B16:B23)</f>
        <v>0</v>
      </c>
    </row>
    <row r="16" ht="18" customHeight="1" spans="1:2">
      <c r="A16" s="29" t="s">
        <v>2881</v>
      </c>
      <c r="B16" s="28"/>
    </row>
    <row r="17" ht="18" customHeight="1" spans="1:2">
      <c r="A17" s="29" t="s">
        <v>2882</v>
      </c>
      <c r="B17" s="28"/>
    </row>
    <row r="18" ht="18" customHeight="1" spans="1:2">
      <c r="A18" s="29" t="s">
        <v>2883</v>
      </c>
      <c r="B18" s="28"/>
    </row>
    <row r="19" ht="18" customHeight="1" spans="1:2">
      <c r="A19" s="29" t="s">
        <v>2884</v>
      </c>
      <c r="B19" s="28"/>
    </row>
    <row r="20" ht="18" customHeight="1" spans="1:2">
      <c r="A20" s="29" t="s">
        <v>2885</v>
      </c>
      <c r="B20" s="28"/>
    </row>
    <row r="21" ht="18" customHeight="1" spans="1:2">
      <c r="A21" s="29" t="s">
        <v>2886</v>
      </c>
      <c r="B21" s="28"/>
    </row>
    <row r="22" ht="18" customHeight="1" spans="1:2">
      <c r="A22" s="29" t="s">
        <v>2887</v>
      </c>
      <c r="B22" s="28"/>
    </row>
    <row r="23" ht="18" customHeight="1" spans="1:2">
      <c r="A23" s="29" t="s">
        <v>2888</v>
      </c>
      <c r="B23" s="30"/>
    </row>
    <row r="24" ht="18" customHeight="1" spans="1:2">
      <c r="A24" s="27" t="s">
        <v>2889</v>
      </c>
      <c r="B24" s="28">
        <f>SUM(B25)</f>
        <v>0</v>
      </c>
    </row>
    <row r="25" ht="18" customHeight="1" spans="1:2">
      <c r="A25" s="29" t="s">
        <v>2889</v>
      </c>
      <c r="B25" s="28"/>
    </row>
    <row r="26" ht="18" customHeight="1" spans="1:2">
      <c r="A26" s="27" t="s">
        <v>2890</v>
      </c>
      <c r="B26" s="28">
        <f>SUM(B27:B29)</f>
        <v>0</v>
      </c>
    </row>
    <row r="27" ht="18" customHeight="1" spans="1:2">
      <c r="A27" s="29" t="s">
        <v>2891</v>
      </c>
      <c r="B27" s="28"/>
    </row>
    <row r="28" ht="18" customHeight="1" spans="1:2">
      <c r="A28" s="29" t="s">
        <v>2892</v>
      </c>
      <c r="B28" s="28"/>
    </row>
    <row r="29" ht="18" customHeight="1" spans="1:2">
      <c r="A29" s="29" t="s">
        <v>2893</v>
      </c>
      <c r="B29" s="28"/>
    </row>
    <row r="30" ht="18" customHeight="1" spans="1:2">
      <c r="A30" s="31" t="s">
        <v>2894</v>
      </c>
      <c r="B30" s="28"/>
    </row>
    <row r="31" ht="18" customHeight="1" spans="1:2">
      <c r="A31" s="29" t="s">
        <v>2894</v>
      </c>
      <c r="B31" s="28"/>
    </row>
    <row r="32" ht="18" customHeight="1" spans="1:2">
      <c r="A32" s="32" t="s">
        <v>1084</v>
      </c>
      <c r="B32" s="33">
        <f>SUM(B5,B15,B24,B26,B30)</f>
        <v>0</v>
      </c>
    </row>
    <row r="33" ht="39.75" customHeight="1" spans="1:2">
      <c r="A33" s="34" t="s">
        <v>2895</v>
      </c>
      <c r="B33" s="35"/>
    </row>
  </sheetData>
  <mergeCells count="2">
    <mergeCell ref="A2:B2"/>
    <mergeCell ref="A33:B33"/>
  </mergeCells>
  <pageMargins left="0.699305555555556" right="0.699305555555556" top="0.75" bottom="0.75" header="0.3" footer="0.3"/>
  <pageSetup paperSize="9" scale="9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3"/>
  <sheetViews>
    <sheetView workbookViewId="0">
      <selection activeCell="C17" sqref="C17"/>
    </sheetView>
  </sheetViews>
  <sheetFormatPr defaultColWidth="9" defaultRowHeight="14.25" outlineLevelCol="4"/>
  <cols>
    <col min="1" max="1" width="31.5" customWidth="1"/>
    <col min="2" max="2" width="17.875" customWidth="1"/>
    <col min="3" max="3" width="21" customWidth="1"/>
    <col min="4" max="4" width="24.5" customWidth="1"/>
    <col min="5" max="5" width="17.875" customWidth="1"/>
  </cols>
  <sheetData>
    <row r="1" ht="28.5" spans="1:5">
      <c r="A1" s="1" t="s">
        <v>2896</v>
      </c>
      <c r="B1" s="2"/>
      <c r="C1" s="2"/>
      <c r="D1" s="2"/>
      <c r="E1" s="2"/>
    </row>
    <row r="2" ht="28.5" spans="1:5">
      <c r="A2" s="3" t="s">
        <v>2897</v>
      </c>
      <c r="B2" s="3"/>
      <c r="C2" s="3"/>
      <c r="D2" s="3"/>
      <c r="E2" s="3"/>
    </row>
    <row r="3" ht="3.75" customHeight="1" spans="1:5">
      <c r="A3" s="4"/>
      <c r="B3" s="4"/>
      <c r="C3" s="5"/>
      <c r="D3" s="4"/>
      <c r="E3" s="4"/>
    </row>
    <row r="4" ht="15.75" customHeight="1" spans="1:5">
      <c r="A4" s="6"/>
      <c r="B4" s="7"/>
      <c r="C4" s="8"/>
      <c r="E4" s="7" t="s">
        <v>27</v>
      </c>
    </row>
    <row r="5" ht="39.75" customHeight="1" spans="1:5">
      <c r="A5" s="9" t="s">
        <v>2856</v>
      </c>
      <c r="B5" s="10" t="s">
        <v>2400</v>
      </c>
      <c r="C5" s="11" t="s">
        <v>2898</v>
      </c>
      <c r="D5" s="12" t="s">
        <v>2899</v>
      </c>
      <c r="E5" s="13" t="s">
        <v>2900</v>
      </c>
    </row>
    <row r="6" ht="24" customHeight="1" spans="1:5">
      <c r="A6" s="17" t="s">
        <v>2901</v>
      </c>
      <c r="B6" s="15">
        <v>9637.84</v>
      </c>
      <c r="C6" s="20">
        <v>2138.23</v>
      </c>
      <c r="D6" s="15">
        <v>5100.83</v>
      </c>
      <c r="E6" s="15">
        <v>2398.78</v>
      </c>
    </row>
    <row r="7" ht="24" customHeight="1" spans="1:5">
      <c r="A7" s="14" t="s">
        <v>2902</v>
      </c>
      <c r="B7" s="15">
        <v>5754.02</v>
      </c>
      <c r="C7" s="15">
        <v>952.09</v>
      </c>
      <c r="D7" s="15">
        <v>4203.16</v>
      </c>
      <c r="E7" s="15">
        <v>598.77</v>
      </c>
    </row>
    <row r="8" ht="24" customHeight="1" spans="1:5">
      <c r="A8" s="14" t="s">
        <v>2903</v>
      </c>
      <c r="B8" s="15">
        <v>90.75</v>
      </c>
      <c r="C8" s="15">
        <v>61.87</v>
      </c>
      <c r="D8" s="15">
        <v>25.17</v>
      </c>
      <c r="E8" s="15">
        <v>3.71</v>
      </c>
    </row>
    <row r="9" ht="24" customHeight="1" spans="1:5">
      <c r="A9" s="16" t="s">
        <v>2904</v>
      </c>
      <c r="B9" s="15">
        <v>3787.57</v>
      </c>
      <c r="C9" s="15">
        <v>1118.77</v>
      </c>
      <c r="D9" s="15">
        <v>872.5</v>
      </c>
      <c r="E9" s="15">
        <v>1796.3</v>
      </c>
    </row>
    <row r="10" ht="24" customHeight="1" spans="1:5">
      <c r="A10" s="16" t="s">
        <v>2905</v>
      </c>
      <c r="B10" s="15">
        <v>0</v>
      </c>
      <c r="C10" s="15">
        <v>0</v>
      </c>
      <c r="D10" s="15">
        <v>0</v>
      </c>
      <c r="E10" s="21" t="s">
        <v>2906</v>
      </c>
    </row>
    <row r="11" ht="24" customHeight="1" spans="1:5">
      <c r="A11" s="16" t="s">
        <v>2907</v>
      </c>
      <c r="B11" s="15">
        <v>0</v>
      </c>
      <c r="C11" s="15">
        <v>0</v>
      </c>
      <c r="D11" s="15">
        <v>0</v>
      </c>
      <c r="E11" s="15">
        <v>0</v>
      </c>
    </row>
    <row r="12" ht="24" customHeight="1" spans="1:5">
      <c r="A12" s="16" t="s">
        <v>2908</v>
      </c>
      <c r="B12" s="15">
        <v>5.5</v>
      </c>
      <c r="C12" s="15">
        <v>5.5</v>
      </c>
      <c r="D12" s="15">
        <v>0</v>
      </c>
      <c r="E12" s="15">
        <v>0</v>
      </c>
    </row>
    <row r="13" ht="15.75" customHeight="1" spans="1:5">
      <c r="A13" s="18"/>
      <c r="B13" s="19"/>
      <c r="C13" s="18"/>
      <c r="D13" s="19"/>
      <c r="E13" s="19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2"/>
  <sheetViews>
    <sheetView workbookViewId="0">
      <selection activeCell="C16" sqref="C16"/>
    </sheetView>
  </sheetViews>
  <sheetFormatPr defaultColWidth="9" defaultRowHeight="14.25" outlineLevelCol="4"/>
  <cols>
    <col min="1" max="1" width="31.5" customWidth="1"/>
    <col min="2" max="2" width="17.875" customWidth="1"/>
    <col min="3" max="3" width="21" customWidth="1"/>
    <col min="4" max="4" width="24.5" customWidth="1"/>
    <col min="5" max="5" width="17.875" customWidth="1"/>
  </cols>
  <sheetData>
    <row r="1" ht="28.5" spans="1:5">
      <c r="A1" s="1" t="s">
        <v>2909</v>
      </c>
      <c r="B1" s="2"/>
      <c r="C1" s="2"/>
      <c r="D1" s="2"/>
      <c r="E1" s="2"/>
    </row>
    <row r="2" ht="39.75" customHeight="1" spans="1:5">
      <c r="A2" s="3" t="s">
        <v>2910</v>
      </c>
      <c r="B2" s="3"/>
      <c r="C2" s="3"/>
      <c r="D2" s="3"/>
      <c r="E2" s="3"/>
    </row>
    <row r="3" ht="15.75" customHeight="1" spans="1:5">
      <c r="A3" s="4"/>
      <c r="B3" s="4"/>
      <c r="C3" s="5"/>
      <c r="D3" s="4"/>
      <c r="E3" s="4"/>
    </row>
    <row r="4" ht="15.75" customHeight="1" spans="1:5">
      <c r="A4" s="6"/>
      <c r="B4" s="7"/>
      <c r="C4" s="8"/>
      <c r="E4" s="7" t="s">
        <v>27</v>
      </c>
    </row>
    <row r="5" ht="39.75" customHeight="1" spans="1:5">
      <c r="A5" s="9" t="s">
        <v>2856</v>
      </c>
      <c r="B5" s="10" t="s">
        <v>2400</v>
      </c>
      <c r="C5" s="11" t="s">
        <v>2898</v>
      </c>
      <c r="D5" s="12" t="s">
        <v>2899</v>
      </c>
      <c r="E5" s="13" t="s">
        <v>2900</v>
      </c>
    </row>
    <row r="6" ht="24" customHeight="1" spans="1:5">
      <c r="A6" s="14" t="s">
        <v>2911</v>
      </c>
      <c r="B6" s="15">
        <v>8181.38</v>
      </c>
      <c r="C6" s="15">
        <v>1109.11</v>
      </c>
      <c r="D6" s="15">
        <v>5100.83</v>
      </c>
      <c r="E6" s="15">
        <v>1971.44</v>
      </c>
    </row>
    <row r="7" ht="24" customHeight="1" spans="1:5">
      <c r="A7" s="14" t="s">
        <v>2912</v>
      </c>
      <c r="B7" s="15">
        <v>8045.9</v>
      </c>
      <c r="C7" s="15">
        <v>1104.61</v>
      </c>
      <c r="D7" s="15">
        <v>5100.83</v>
      </c>
      <c r="E7" s="15">
        <v>1840.46</v>
      </c>
    </row>
    <row r="8" ht="24" customHeight="1" spans="1:5">
      <c r="A8" s="14" t="s">
        <v>2913</v>
      </c>
      <c r="B8" s="15">
        <v>0</v>
      </c>
      <c r="C8" s="15">
        <v>0</v>
      </c>
      <c r="D8" s="15">
        <v>0</v>
      </c>
      <c r="E8" s="15">
        <v>0</v>
      </c>
    </row>
    <row r="9" ht="24" customHeight="1" spans="1:5">
      <c r="A9" s="16" t="s">
        <v>2914</v>
      </c>
      <c r="B9" s="15">
        <v>4.5</v>
      </c>
      <c r="C9" s="15">
        <v>4.5</v>
      </c>
      <c r="D9" s="15">
        <v>0</v>
      </c>
      <c r="E9" s="15">
        <v>0</v>
      </c>
    </row>
    <row r="10" ht="24" customHeight="1" spans="1:5">
      <c r="A10" s="17" t="s">
        <v>2915</v>
      </c>
      <c r="B10" s="15">
        <v>1456.45</v>
      </c>
      <c r="C10" s="15">
        <v>1029.11</v>
      </c>
      <c r="D10" s="15">
        <v>0</v>
      </c>
      <c r="E10" s="15">
        <v>427.34</v>
      </c>
    </row>
    <row r="11" ht="24" customHeight="1" spans="1:5">
      <c r="A11" s="14" t="s">
        <v>2916</v>
      </c>
      <c r="B11" s="15">
        <v>8199.71</v>
      </c>
      <c r="C11" s="15">
        <v>7265.37</v>
      </c>
      <c r="D11" s="15">
        <v>0</v>
      </c>
      <c r="E11" s="15">
        <v>934.34</v>
      </c>
    </row>
    <row r="12" ht="15.75" customHeight="1" spans="1:5">
      <c r="A12" s="18"/>
      <c r="B12" s="19"/>
      <c r="C12" s="18"/>
      <c r="D12" s="19"/>
      <c r="E12" s="19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showGridLines="0" showZeros="0" workbookViewId="0">
      <selection activeCell="A10" sqref="A10"/>
    </sheetView>
  </sheetViews>
  <sheetFormatPr defaultColWidth="9" defaultRowHeight="14.25"/>
  <cols>
    <col min="1" max="1" width="117.375" style="193" customWidth="1"/>
    <col min="2" max="16384" width="9" style="193"/>
  </cols>
  <sheetData>
    <row r="1" ht="48.75" customHeight="1" spans="1:1">
      <c r="A1" s="194" t="s">
        <v>8</v>
      </c>
    </row>
    <row r="2" s="191" customFormat="1" ht="27.95" customHeight="1" spans="1:1">
      <c r="A2" s="195" t="s">
        <v>9</v>
      </c>
    </row>
    <row r="3" s="191" customFormat="1" ht="27.95" customHeight="1" spans="1:1">
      <c r="A3" s="195" t="s">
        <v>10</v>
      </c>
    </row>
    <row r="4" s="191" customFormat="1" ht="27.95" customHeight="1" spans="1:1">
      <c r="A4" s="196" t="s">
        <v>11</v>
      </c>
    </row>
    <row r="5" s="191" customFormat="1" ht="27.95" customHeight="1" spans="1:1">
      <c r="A5" s="196" t="s">
        <v>12</v>
      </c>
    </row>
    <row r="6" s="191" customFormat="1" ht="27.95" customHeight="1" spans="1:1">
      <c r="A6" s="195" t="s">
        <v>13</v>
      </c>
    </row>
    <row r="7" s="191" customFormat="1" ht="27.95" customHeight="1" spans="1:1">
      <c r="A7" s="195" t="s">
        <v>14</v>
      </c>
    </row>
    <row r="8" s="191" customFormat="1" ht="27.95" customHeight="1" spans="1:1">
      <c r="A8" s="195" t="s">
        <v>15</v>
      </c>
    </row>
    <row r="9" s="191" customFormat="1" ht="27.95" customHeight="1" spans="1:1">
      <c r="A9" s="195" t="s">
        <v>16</v>
      </c>
    </row>
    <row r="10" s="191" customFormat="1" ht="27.95" customHeight="1" spans="1:1">
      <c r="A10" s="195" t="s">
        <v>17</v>
      </c>
    </row>
    <row r="11" s="191" customFormat="1" ht="27.95" customHeight="1" spans="1:1">
      <c r="A11" s="195" t="s">
        <v>18</v>
      </c>
    </row>
    <row r="12" s="191" customFormat="1" ht="27.95" customHeight="1" spans="1:1">
      <c r="A12" s="195" t="s">
        <v>19</v>
      </c>
    </row>
    <row r="13" s="191" customFormat="1" ht="27.95" customHeight="1" spans="1:1">
      <c r="A13" s="195" t="s">
        <v>20</v>
      </c>
    </row>
    <row r="14" s="191" customFormat="1" ht="27.95" customHeight="1" spans="1:1">
      <c r="A14" s="195" t="s">
        <v>21</v>
      </c>
    </row>
    <row r="15" s="191" customFormat="1" ht="27.95" customHeight="1" spans="1:1">
      <c r="A15" s="195" t="s">
        <v>22</v>
      </c>
    </row>
    <row r="16" s="192" customFormat="1" ht="27.95" customHeight="1" spans="1:1">
      <c r="A16" s="195" t="s">
        <v>23</v>
      </c>
    </row>
    <row r="17" ht="27.95" customHeight="1" spans="1:1">
      <c r="A17" s="195" t="s">
        <v>24</v>
      </c>
    </row>
  </sheetData>
  <printOptions horizontalCentered="1"/>
  <pageMargins left="0.75" right="0.75" top="0.438888888888889" bottom="0.659027777777778" header="0.21875" footer="0.509027777777778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8"/>
  <sheetViews>
    <sheetView showGridLines="0" showZeros="0" zoomScale="93" zoomScaleNormal="93" workbookViewId="0">
      <pane ySplit="4" topLeftCell="A20" activePane="bottomLeft" state="frozen"/>
      <selection/>
      <selection pane="bottomLeft" activeCell="H21" sqref="H21"/>
    </sheetView>
  </sheetViews>
  <sheetFormatPr defaultColWidth="9" defaultRowHeight="14.25" outlineLevelCol="3"/>
  <cols>
    <col min="1" max="1" width="56.75" style="75" customWidth="1"/>
    <col min="2" max="2" width="21.25" style="75" customWidth="1"/>
    <col min="3" max="3" width="16" style="75" customWidth="1"/>
    <col min="4" max="4" width="28.75" style="175" customWidth="1"/>
    <col min="5" max="16384" width="9" style="75"/>
  </cols>
  <sheetData>
    <row r="1" ht="18" customHeight="1" spans="1:1">
      <c r="A1" s="88" t="s">
        <v>25</v>
      </c>
    </row>
    <row r="2" s="88" customFormat="1" ht="23.1" customHeight="1" spans="1:4">
      <c r="A2" s="74" t="s">
        <v>26</v>
      </c>
      <c r="B2" s="74"/>
      <c r="C2" s="74"/>
      <c r="D2" s="183"/>
    </row>
    <row r="3" ht="20.25" customHeight="1" spans="1:4">
      <c r="A3" s="88"/>
      <c r="D3" s="184" t="s">
        <v>27</v>
      </c>
    </row>
    <row r="4" ht="31.5" customHeight="1" spans="1:4">
      <c r="A4" s="185" t="s">
        <v>28</v>
      </c>
      <c r="B4" s="186" t="s">
        <v>29</v>
      </c>
      <c r="C4" s="185" t="s">
        <v>30</v>
      </c>
      <c r="D4" s="187" t="s">
        <v>31</v>
      </c>
    </row>
    <row r="5" ht="20.1" customHeight="1" spans="1:4">
      <c r="A5" s="86" t="s">
        <v>32</v>
      </c>
      <c r="B5" s="81">
        <f>SUM(B6:B21)</f>
        <v>4755</v>
      </c>
      <c r="C5" s="81">
        <f>SUM(C6:C21)</f>
        <v>6000</v>
      </c>
      <c r="D5" s="177">
        <f>C5/B5</f>
        <v>1.26182965299685</v>
      </c>
    </row>
    <row r="6" ht="20.1" customHeight="1" spans="1:4">
      <c r="A6" s="81" t="s">
        <v>33</v>
      </c>
      <c r="B6" s="81">
        <v>688</v>
      </c>
      <c r="C6" s="81">
        <v>2320</v>
      </c>
      <c r="D6" s="177">
        <f t="shared" ref="D6:D33" si="0">C6/B6</f>
        <v>3.37209302325581</v>
      </c>
    </row>
    <row r="7" ht="20.1" customHeight="1" spans="1:4">
      <c r="A7" s="81" t="s">
        <v>34</v>
      </c>
      <c r="B7" s="81">
        <v>1302</v>
      </c>
      <c r="C7" s="81"/>
      <c r="D7" s="177">
        <f t="shared" si="0"/>
        <v>0</v>
      </c>
    </row>
    <row r="8" ht="20.1" customHeight="1" spans="1:4">
      <c r="A8" s="81" t="s">
        <v>35</v>
      </c>
      <c r="B8" s="81">
        <v>300</v>
      </c>
      <c r="C8" s="81">
        <v>450</v>
      </c>
      <c r="D8" s="177">
        <f t="shared" si="0"/>
        <v>1.5</v>
      </c>
    </row>
    <row r="9" ht="20.1" customHeight="1" spans="1:4">
      <c r="A9" s="81" t="s">
        <v>36</v>
      </c>
      <c r="B9" s="81"/>
      <c r="C9" s="81"/>
      <c r="D9" s="177"/>
    </row>
    <row r="10" ht="20.1" customHeight="1" spans="1:4">
      <c r="A10" s="81" t="s">
        <v>37</v>
      </c>
      <c r="B10" s="81">
        <v>145</v>
      </c>
      <c r="C10" s="81">
        <v>150</v>
      </c>
      <c r="D10" s="177">
        <f t="shared" si="0"/>
        <v>1.03448275862069</v>
      </c>
    </row>
    <row r="11" ht="20.1" customHeight="1" spans="1:4">
      <c r="A11" s="81" t="s">
        <v>38</v>
      </c>
      <c r="B11" s="81">
        <v>554</v>
      </c>
      <c r="C11" s="81">
        <v>600</v>
      </c>
      <c r="D11" s="177">
        <f t="shared" si="0"/>
        <v>1.08303249097473</v>
      </c>
    </row>
    <row r="12" ht="20.1" customHeight="1" spans="1:4">
      <c r="A12" s="81" t="s">
        <v>39</v>
      </c>
      <c r="B12" s="81">
        <v>201</v>
      </c>
      <c r="C12" s="81">
        <v>200</v>
      </c>
      <c r="D12" s="177">
        <f t="shared" si="0"/>
        <v>0.995024875621891</v>
      </c>
    </row>
    <row r="13" ht="20.1" customHeight="1" spans="1:4">
      <c r="A13" s="81" t="s">
        <v>40</v>
      </c>
      <c r="B13" s="81">
        <v>128</v>
      </c>
      <c r="C13" s="81">
        <v>150</v>
      </c>
      <c r="D13" s="177">
        <f t="shared" si="0"/>
        <v>1.171875</v>
      </c>
    </row>
    <row r="14" ht="20.1" customHeight="1" spans="1:4">
      <c r="A14" s="81" t="s">
        <v>41</v>
      </c>
      <c r="B14" s="81">
        <v>139</v>
      </c>
      <c r="C14" s="81">
        <v>150</v>
      </c>
      <c r="D14" s="177">
        <f t="shared" si="0"/>
        <v>1.07913669064748</v>
      </c>
    </row>
    <row r="15" ht="20.1" customHeight="1" spans="1:4">
      <c r="A15" s="81" t="s">
        <v>42</v>
      </c>
      <c r="B15" s="81">
        <v>299</v>
      </c>
      <c r="C15" s="81">
        <v>500</v>
      </c>
      <c r="D15" s="177">
        <f t="shared" si="0"/>
        <v>1.67224080267559</v>
      </c>
    </row>
    <row r="16" ht="20.1" customHeight="1" spans="1:4">
      <c r="A16" s="81" t="s">
        <v>43</v>
      </c>
      <c r="B16" s="81">
        <v>84</v>
      </c>
      <c r="C16" s="81">
        <v>100</v>
      </c>
      <c r="D16" s="177">
        <f t="shared" si="0"/>
        <v>1.19047619047619</v>
      </c>
    </row>
    <row r="17" ht="20.1" customHeight="1" spans="1:4">
      <c r="A17" s="81" t="s">
        <v>44</v>
      </c>
      <c r="B17" s="81">
        <v>88</v>
      </c>
      <c r="C17" s="81">
        <v>80</v>
      </c>
      <c r="D17" s="177">
        <f t="shared" si="0"/>
        <v>0.909090909090909</v>
      </c>
    </row>
    <row r="18" ht="20.1" customHeight="1" spans="1:4">
      <c r="A18" s="81" t="s">
        <v>45</v>
      </c>
      <c r="B18" s="81">
        <v>614</v>
      </c>
      <c r="C18" s="81">
        <v>1000</v>
      </c>
      <c r="D18" s="177">
        <f t="shared" si="0"/>
        <v>1.62866449511401</v>
      </c>
    </row>
    <row r="19" ht="20.1" customHeight="1" spans="1:4">
      <c r="A19" s="81" t="s">
        <v>46</v>
      </c>
      <c r="B19" s="81">
        <v>213</v>
      </c>
      <c r="C19" s="81">
        <v>300</v>
      </c>
      <c r="D19" s="177">
        <f t="shared" si="0"/>
        <v>1.40845070422535</v>
      </c>
    </row>
    <row r="20" ht="20.1" customHeight="1" spans="1:4">
      <c r="A20" s="81" t="s">
        <v>47</v>
      </c>
      <c r="B20" s="81"/>
      <c r="C20" s="81"/>
      <c r="D20" s="177"/>
    </row>
    <row r="21" ht="20.1" customHeight="1" spans="1:4">
      <c r="A21" s="81" t="s">
        <v>48</v>
      </c>
      <c r="B21" s="81"/>
      <c r="C21" s="81"/>
      <c r="D21" s="177"/>
    </row>
    <row r="22" ht="20.1" customHeight="1" spans="1:4">
      <c r="A22" s="86" t="s">
        <v>49</v>
      </c>
      <c r="B22" s="81">
        <f>SUM(B23:B30)</f>
        <v>4356</v>
      </c>
      <c r="C22" s="81">
        <f>SUM(C23:C30)</f>
        <v>4000</v>
      </c>
      <c r="D22" s="177">
        <f t="shared" si="0"/>
        <v>0.918273645546373</v>
      </c>
    </row>
    <row r="23" ht="20.1" customHeight="1" spans="1:4">
      <c r="A23" s="81" t="s">
        <v>50</v>
      </c>
      <c r="B23" s="81">
        <v>486</v>
      </c>
      <c r="C23" s="81">
        <v>500</v>
      </c>
      <c r="D23" s="177">
        <f t="shared" si="0"/>
        <v>1.02880658436214</v>
      </c>
    </row>
    <row r="24" ht="20.1" customHeight="1" spans="1:4">
      <c r="A24" s="81" t="s">
        <v>51</v>
      </c>
      <c r="B24" s="81">
        <v>1860</v>
      </c>
      <c r="C24" s="81">
        <v>2350</v>
      </c>
      <c r="D24" s="177">
        <f t="shared" si="0"/>
        <v>1.26344086021505</v>
      </c>
    </row>
    <row r="25" ht="20.1" customHeight="1" spans="1:4">
      <c r="A25" s="81" t="s">
        <v>52</v>
      </c>
      <c r="B25" s="81">
        <v>514</v>
      </c>
      <c r="C25" s="81">
        <v>400</v>
      </c>
      <c r="D25" s="177">
        <f t="shared" si="0"/>
        <v>0.778210116731518</v>
      </c>
    </row>
    <row r="26" ht="20.1" customHeight="1" spans="1:4">
      <c r="A26" s="81" t="s">
        <v>53</v>
      </c>
      <c r="B26" s="81"/>
      <c r="C26" s="81"/>
      <c r="D26" s="177"/>
    </row>
    <row r="27" ht="20.1" customHeight="1" spans="1:4">
      <c r="A27" s="81" t="s">
        <v>54</v>
      </c>
      <c r="B27" s="81">
        <v>590</v>
      </c>
      <c r="C27" s="81">
        <v>500</v>
      </c>
      <c r="D27" s="177">
        <f t="shared" si="0"/>
        <v>0.847457627118644</v>
      </c>
    </row>
    <row r="28" ht="20.1" customHeight="1" spans="1:4">
      <c r="A28" s="81" t="s">
        <v>55</v>
      </c>
      <c r="B28" s="81">
        <v>260</v>
      </c>
      <c r="C28" s="81"/>
      <c r="D28" s="177">
        <f t="shared" si="0"/>
        <v>0</v>
      </c>
    </row>
    <row r="29" s="157" customFormat="1" ht="20.1" customHeight="1" spans="1:4">
      <c r="A29" s="81" t="s">
        <v>56</v>
      </c>
      <c r="B29" s="81">
        <v>129</v>
      </c>
      <c r="C29" s="81">
        <v>150</v>
      </c>
      <c r="D29" s="177">
        <f t="shared" si="0"/>
        <v>1.16279069767442</v>
      </c>
    </row>
    <row r="30" s="157" customFormat="1" ht="20.1" customHeight="1" spans="1:4">
      <c r="A30" s="81" t="s">
        <v>57</v>
      </c>
      <c r="B30" s="81">
        <v>517</v>
      </c>
      <c r="C30" s="81">
        <v>100</v>
      </c>
      <c r="D30" s="177">
        <f t="shared" si="0"/>
        <v>0.193423597678917</v>
      </c>
    </row>
    <row r="31" s="157" customFormat="1" ht="20.1" customHeight="1" spans="1:4">
      <c r="A31" s="81" t="s">
        <v>0</v>
      </c>
      <c r="B31" s="188"/>
      <c r="C31" s="188"/>
      <c r="D31" s="177"/>
    </row>
    <row r="32" ht="20.1" customHeight="1" spans="1:4">
      <c r="A32" s="81" t="s">
        <v>0</v>
      </c>
      <c r="B32" s="81"/>
      <c r="C32" s="81"/>
      <c r="D32" s="177"/>
    </row>
    <row r="33" ht="20.1" customHeight="1" spans="1:4">
      <c r="A33" s="85" t="s">
        <v>58</v>
      </c>
      <c r="B33" s="81">
        <f>B5+B22</f>
        <v>9111</v>
      </c>
      <c r="C33" s="81">
        <f>C5+C22</f>
        <v>10000</v>
      </c>
      <c r="D33" s="177">
        <f t="shared" si="0"/>
        <v>1.09757436066293</v>
      </c>
    </row>
    <row r="34" ht="18.75" customHeight="1" spans="1:4">
      <c r="A34" s="189" t="s">
        <v>0</v>
      </c>
      <c r="B34" s="189"/>
      <c r="C34" s="189"/>
      <c r="D34" s="190"/>
    </row>
    <row r="35" ht="20.1" customHeight="1"/>
    <row r="36" ht="20.1" customHeight="1"/>
    <row r="37" ht="20.1" customHeight="1"/>
    <row r="38" ht="20.1" customHeight="1"/>
  </sheetData>
  <mergeCells count="2">
    <mergeCell ref="A2:D2"/>
    <mergeCell ref="A34:D34"/>
  </mergeCells>
  <printOptions horizontalCentered="1"/>
  <pageMargins left="0.46875" right="0.46875" top="0.2" bottom="0.0791666666666667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320"/>
  <sheetViews>
    <sheetView tabSelected="1" topLeftCell="A1208" workbookViewId="0">
      <selection activeCell="K1313" sqref="K1313"/>
    </sheetView>
  </sheetViews>
  <sheetFormatPr defaultColWidth="9" defaultRowHeight="14.25" outlineLevelCol="4"/>
  <cols>
    <col min="1" max="1" width="42.125" style="75" customWidth="1"/>
    <col min="2" max="3" width="13.5" style="75" customWidth="1"/>
    <col min="4" max="4" width="13.875" style="175" customWidth="1"/>
    <col min="5" max="5" width="15" style="75" customWidth="1"/>
    <col min="6" max="16384" width="9" style="75"/>
  </cols>
  <sheetData>
    <row r="1" ht="18" customHeight="1" spans="1:5">
      <c r="A1" s="88" t="s">
        <v>59</v>
      </c>
      <c r="E1" s="160" t="s">
        <v>0</v>
      </c>
    </row>
    <row r="2" s="88" customFormat="1" ht="20.25" spans="1:5">
      <c r="A2" s="74" t="s">
        <v>60</v>
      </c>
      <c r="B2" s="74"/>
      <c r="C2" s="74"/>
      <c r="D2" s="74"/>
      <c r="E2" s="74"/>
    </row>
    <row r="3" ht="20.25" customHeight="1" spans="5:5">
      <c r="E3" s="160" t="s">
        <v>27</v>
      </c>
    </row>
    <row r="4" s="156" customFormat="1" ht="36" customHeight="1" spans="1:5">
      <c r="A4" s="161" t="s">
        <v>61</v>
      </c>
      <c r="B4" s="26" t="s">
        <v>62</v>
      </c>
      <c r="C4" s="161" t="s">
        <v>30</v>
      </c>
      <c r="D4" s="176" t="s">
        <v>31</v>
      </c>
      <c r="E4" s="161" t="s">
        <v>63</v>
      </c>
    </row>
    <row r="5" ht="20.1" customHeight="1" spans="1:5">
      <c r="A5" s="81" t="s">
        <v>64</v>
      </c>
      <c r="B5" s="81">
        <f>B6+B18+B27+B39+B51+B62+B73+B85+B104+B119+B128+B151+B161+B181+B197+B210+B218+B225+B231+B237+B249+B255</f>
        <v>9564</v>
      </c>
      <c r="C5" s="81">
        <v>9064</v>
      </c>
      <c r="D5" s="177">
        <f>C5/B5*100</f>
        <v>94.7720618987871</v>
      </c>
      <c r="E5" s="81"/>
    </row>
    <row r="6" s="72" customFormat="1" ht="20.1" customHeight="1" spans="1:5">
      <c r="A6" s="164" t="s">
        <v>65</v>
      </c>
      <c r="B6" s="86">
        <f>SUM(B7:B17)</f>
        <v>524</v>
      </c>
      <c r="C6" s="86">
        <v>422</v>
      </c>
      <c r="D6" s="177">
        <f t="shared" ref="D6:D69" si="0">C6/B6*100</f>
        <v>80.5343511450382</v>
      </c>
      <c r="E6" s="86"/>
    </row>
    <row r="7" ht="20.1" customHeight="1" spans="1:5">
      <c r="A7" s="165" t="s">
        <v>66</v>
      </c>
      <c r="B7" s="81">
        <v>326</v>
      </c>
      <c r="C7" s="81">
        <v>311</v>
      </c>
      <c r="D7" s="177">
        <f t="shared" si="0"/>
        <v>95.398773006135</v>
      </c>
      <c r="E7" s="81"/>
    </row>
    <row r="8" ht="20.1" customHeight="1" spans="1:5">
      <c r="A8" s="165" t="s">
        <v>67</v>
      </c>
      <c r="B8" s="81">
        <v>63</v>
      </c>
      <c r="C8" s="81">
        <v>50</v>
      </c>
      <c r="D8" s="177">
        <f t="shared" si="0"/>
        <v>79.3650793650794</v>
      </c>
      <c r="E8" s="81"/>
    </row>
    <row r="9" ht="20.1" customHeight="1" spans="1:5">
      <c r="A9" s="166" t="s">
        <v>68</v>
      </c>
      <c r="B9" s="81"/>
      <c r="C9" s="81">
        <v>0</v>
      </c>
      <c r="D9" s="177"/>
      <c r="E9" s="81"/>
    </row>
    <row r="10" ht="20.1" customHeight="1" spans="1:5">
      <c r="A10" s="166" t="s">
        <v>69</v>
      </c>
      <c r="B10" s="81">
        <v>69</v>
      </c>
      <c r="C10" s="81">
        <v>15</v>
      </c>
      <c r="D10" s="177">
        <f t="shared" si="0"/>
        <v>21.7391304347826</v>
      </c>
      <c r="E10" s="81"/>
    </row>
    <row r="11" ht="20.1" customHeight="1" spans="1:5">
      <c r="A11" s="166" t="s">
        <v>70</v>
      </c>
      <c r="B11" s="81"/>
      <c r="C11" s="81">
        <v>0</v>
      </c>
      <c r="D11" s="177"/>
      <c r="E11" s="81"/>
    </row>
    <row r="12" ht="20.1" customHeight="1" spans="1:5">
      <c r="A12" s="81" t="s">
        <v>71</v>
      </c>
      <c r="B12" s="81"/>
      <c r="C12" s="81">
        <v>0</v>
      </c>
      <c r="D12" s="177"/>
      <c r="E12" s="81"/>
    </row>
    <row r="13" ht="20.1" customHeight="1" spans="1:5">
      <c r="A13" s="81" t="s">
        <v>72</v>
      </c>
      <c r="B13" s="81"/>
      <c r="C13" s="81">
        <v>0</v>
      </c>
      <c r="D13" s="177"/>
      <c r="E13" s="81"/>
    </row>
    <row r="14" ht="20.1" customHeight="1" spans="1:5">
      <c r="A14" s="81" t="s">
        <v>73</v>
      </c>
      <c r="B14" s="81">
        <v>35</v>
      </c>
      <c r="C14" s="81">
        <v>34</v>
      </c>
      <c r="D14" s="177">
        <f t="shared" si="0"/>
        <v>97.1428571428571</v>
      </c>
      <c r="E14" s="81"/>
    </row>
    <row r="15" ht="20.1" customHeight="1" spans="1:5">
      <c r="A15" s="81" t="s">
        <v>74</v>
      </c>
      <c r="B15" s="81"/>
      <c r="C15" s="81">
        <v>0</v>
      </c>
      <c r="D15" s="177"/>
      <c r="E15" s="81"/>
    </row>
    <row r="16" ht="20.1" customHeight="1" spans="1:5">
      <c r="A16" s="81" t="s">
        <v>75</v>
      </c>
      <c r="B16" s="81">
        <v>17</v>
      </c>
      <c r="C16" s="81">
        <v>8</v>
      </c>
      <c r="D16" s="177">
        <f t="shared" si="0"/>
        <v>47.0588235294118</v>
      </c>
      <c r="E16" s="81"/>
    </row>
    <row r="17" ht="20.1" customHeight="1" spans="1:5">
      <c r="A17" s="81" t="s">
        <v>76</v>
      </c>
      <c r="B17" s="81">
        <v>14</v>
      </c>
      <c r="C17" s="81">
        <v>4</v>
      </c>
      <c r="D17" s="177">
        <f t="shared" si="0"/>
        <v>28.5714285714286</v>
      </c>
      <c r="E17" s="81"/>
    </row>
    <row r="18" s="72" customFormat="1" ht="20.1" customHeight="1" spans="1:5">
      <c r="A18" s="164" t="s">
        <v>77</v>
      </c>
      <c r="B18" s="86">
        <f>SUM(B19:B26)</f>
        <v>281</v>
      </c>
      <c r="C18" s="86">
        <v>217</v>
      </c>
      <c r="D18" s="177">
        <f t="shared" si="0"/>
        <v>77.2241992882562</v>
      </c>
      <c r="E18" s="86"/>
    </row>
    <row r="19" ht="20.1" customHeight="1" spans="1:5">
      <c r="A19" s="165" t="s">
        <v>66</v>
      </c>
      <c r="B19" s="81">
        <v>222</v>
      </c>
      <c r="C19" s="81">
        <v>181</v>
      </c>
      <c r="D19" s="177">
        <f t="shared" si="0"/>
        <v>81.5315315315315</v>
      </c>
      <c r="E19" s="81"/>
    </row>
    <row r="20" ht="20.1" customHeight="1" spans="1:5">
      <c r="A20" s="165" t="s">
        <v>67</v>
      </c>
      <c r="B20" s="81">
        <v>5</v>
      </c>
      <c r="C20" s="81">
        <v>0</v>
      </c>
      <c r="D20" s="177">
        <f t="shared" si="0"/>
        <v>0</v>
      </c>
      <c r="E20" s="81"/>
    </row>
    <row r="21" ht="20.1" customHeight="1" spans="1:5">
      <c r="A21" s="166" t="s">
        <v>68</v>
      </c>
      <c r="B21" s="81"/>
      <c r="C21" s="81">
        <v>0</v>
      </c>
      <c r="D21" s="177"/>
      <c r="E21" s="81"/>
    </row>
    <row r="22" ht="20.1" customHeight="1" spans="1:5">
      <c r="A22" s="166" t="s">
        <v>78</v>
      </c>
      <c r="B22" s="81">
        <v>15</v>
      </c>
      <c r="C22" s="81">
        <v>15</v>
      </c>
      <c r="D22" s="177">
        <f t="shared" si="0"/>
        <v>100</v>
      </c>
      <c r="E22" s="81"/>
    </row>
    <row r="23" ht="20.1" customHeight="1" spans="1:5">
      <c r="A23" s="166" t="s">
        <v>79</v>
      </c>
      <c r="B23" s="81">
        <v>10</v>
      </c>
      <c r="C23" s="81">
        <v>20</v>
      </c>
      <c r="D23" s="177">
        <f t="shared" si="0"/>
        <v>200</v>
      </c>
      <c r="E23" s="81"/>
    </row>
    <row r="24" ht="20.1" customHeight="1" spans="1:5">
      <c r="A24" s="166" t="s">
        <v>80</v>
      </c>
      <c r="B24" s="81"/>
      <c r="C24" s="81">
        <v>0</v>
      </c>
      <c r="D24" s="177"/>
      <c r="E24" s="81"/>
    </row>
    <row r="25" ht="20.1" customHeight="1" spans="1:5">
      <c r="A25" s="166" t="s">
        <v>75</v>
      </c>
      <c r="B25" s="81">
        <v>9</v>
      </c>
      <c r="C25" s="81">
        <v>1</v>
      </c>
      <c r="D25" s="177">
        <f t="shared" si="0"/>
        <v>11.1111111111111</v>
      </c>
      <c r="E25" s="81"/>
    </row>
    <row r="26" ht="20.1" customHeight="1" spans="1:5">
      <c r="A26" s="166" t="s">
        <v>81</v>
      </c>
      <c r="B26" s="81">
        <v>20</v>
      </c>
      <c r="C26" s="81">
        <v>0</v>
      </c>
      <c r="D26" s="177">
        <f t="shared" si="0"/>
        <v>0</v>
      </c>
      <c r="E26" s="81"/>
    </row>
    <row r="27" s="72" customFormat="1" ht="20.1" customHeight="1" spans="1:5">
      <c r="A27" s="164" t="s">
        <v>82</v>
      </c>
      <c r="B27" s="86">
        <f>SUM(B28:B38)</f>
        <v>2700</v>
      </c>
      <c r="C27" s="86">
        <v>2177</v>
      </c>
      <c r="D27" s="177">
        <f t="shared" si="0"/>
        <v>80.6296296296296</v>
      </c>
      <c r="E27" s="86"/>
    </row>
    <row r="28" ht="20.1" customHeight="1" spans="1:5">
      <c r="A28" s="165" t="s">
        <v>66</v>
      </c>
      <c r="B28" s="81">
        <v>1857</v>
      </c>
      <c r="C28" s="81">
        <v>1545</v>
      </c>
      <c r="D28" s="177">
        <f t="shared" si="0"/>
        <v>83.1987075928918</v>
      </c>
      <c r="E28" s="81"/>
    </row>
    <row r="29" ht="20.1" customHeight="1" spans="1:5">
      <c r="A29" s="165" t="s">
        <v>67</v>
      </c>
      <c r="B29" s="81"/>
      <c r="C29" s="81">
        <v>0</v>
      </c>
      <c r="D29" s="177"/>
      <c r="E29" s="81"/>
    </row>
    <row r="30" ht="20.1" customHeight="1" spans="1:5">
      <c r="A30" s="166" t="s">
        <v>68</v>
      </c>
      <c r="B30" s="81"/>
      <c r="C30" s="81">
        <v>0</v>
      </c>
      <c r="D30" s="177"/>
      <c r="E30" s="81"/>
    </row>
    <row r="31" ht="20.1" customHeight="1" spans="1:5">
      <c r="A31" s="166" t="s">
        <v>83</v>
      </c>
      <c r="B31" s="81"/>
      <c r="C31" s="81">
        <v>0</v>
      </c>
      <c r="D31" s="177"/>
      <c r="E31" s="81"/>
    </row>
    <row r="32" ht="20.1" customHeight="1" spans="1:5">
      <c r="A32" s="166" t="s">
        <v>84</v>
      </c>
      <c r="B32" s="81"/>
      <c r="C32" s="81">
        <v>0</v>
      </c>
      <c r="D32" s="177"/>
      <c r="E32" s="81"/>
    </row>
    <row r="33" ht="20.1" customHeight="1" spans="1:5">
      <c r="A33" s="165" t="s">
        <v>85</v>
      </c>
      <c r="B33" s="81"/>
      <c r="C33" s="81">
        <v>0</v>
      </c>
      <c r="D33" s="177"/>
      <c r="E33" s="81"/>
    </row>
    <row r="34" ht="20.1" customHeight="1" spans="1:5">
      <c r="A34" s="165" t="s">
        <v>86</v>
      </c>
      <c r="B34" s="81"/>
      <c r="C34" s="81">
        <v>0</v>
      </c>
      <c r="D34" s="177"/>
      <c r="E34" s="81"/>
    </row>
    <row r="35" ht="20.1" customHeight="1" spans="1:5">
      <c r="A35" s="165" t="s">
        <v>87</v>
      </c>
      <c r="B35" s="81">
        <v>122</v>
      </c>
      <c r="C35" s="81">
        <v>99</v>
      </c>
      <c r="D35" s="177">
        <f t="shared" si="0"/>
        <v>81.1475409836066</v>
      </c>
      <c r="E35" s="81"/>
    </row>
    <row r="36" ht="20.1" customHeight="1" spans="1:5">
      <c r="A36" s="166" t="s">
        <v>88</v>
      </c>
      <c r="B36" s="81"/>
      <c r="C36" s="81">
        <v>0</v>
      </c>
      <c r="D36" s="177"/>
      <c r="E36" s="81"/>
    </row>
    <row r="37" ht="20.1" customHeight="1" spans="1:5">
      <c r="A37" s="166" t="s">
        <v>75</v>
      </c>
      <c r="B37" s="81">
        <v>253</v>
      </c>
      <c r="C37" s="81">
        <v>259</v>
      </c>
      <c r="D37" s="177">
        <f t="shared" si="0"/>
        <v>102.371541501976</v>
      </c>
      <c r="E37" s="81"/>
    </row>
    <row r="38" ht="20.1" customHeight="1" spans="1:5">
      <c r="A38" s="166" t="s">
        <v>89</v>
      </c>
      <c r="B38" s="81">
        <v>468</v>
      </c>
      <c r="C38" s="81">
        <v>274</v>
      </c>
      <c r="D38" s="177">
        <f t="shared" si="0"/>
        <v>58.5470085470086</v>
      </c>
      <c r="E38" s="81"/>
    </row>
    <row r="39" s="72" customFormat="1" ht="20.1" customHeight="1" spans="1:5">
      <c r="A39" s="164" t="s">
        <v>90</v>
      </c>
      <c r="B39" s="86">
        <f>SUM(B40:B50)</f>
        <v>548</v>
      </c>
      <c r="C39" s="86">
        <v>1179</v>
      </c>
      <c r="D39" s="177">
        <f t="shared" si="0"/>
        <v>215.14598540146</v>
      </c>
      <c r="E39" s="86"/>
    </row>
    <row r="40" ht="20.1" customHeight="1" spans="1:5">
      <c r="A40" s="165" t="s">
        <v>66</v>
      </c>
      <c r="B40" s="81">
        <v>206</v>
      </c>
      <c r="C40" s="81">
        <v>225</v>
      </c>
      <c r="D40" s="177">
        <f t="shared" si="0"/>
        <v>109.223300970874</v>
      </c>
      <c r="E40" s="81"/>
    </row>
    <row r="41" ht="20.1" customHeight="1" spans="1:5">
      <c r="A41" s="165" t="s">
        <v>67</v>
      </c>
      <c r="B41" s="81"/>
      <c r="C41" s="81">
        <v>0</v>
      </c>
      <c r="D41" s="177"/>
      <c r="E41" s="81"/>
    </row>
    <row r="42" ht="20.1" customHeight="1" spans="1:5">
      <c r="A42" s="166" t="s">
        <v>68</v>
      </c>
      <c r="B42" s="81"/>
      <c r="C42" s="81">
        <v>0</v>
      </c>
      <c r="D42" s="177"/>
      <c r="E42" s="81"/>
    </row>
    <row r="43" ht="20.1" customHeight="1" spans="1:5">
      <c r="A43" s="166" t="s">
        <v>91</v>
      </c>
      <c r="B43" s="81"/>
      <c r="C43" s="81">
        <v>550</v>
      </c>
      <c r="D43" s="177"/>
      <c r="E43" s="81"/>
    </row>
    <row r="44" ht="20.1" customHeight="1" spans="1:5">
      <c r="A44" s="166" t="s">
        <v>92</v>
      </c>
      <c r="B44" s="81"/>
      <c r="C44" s="81">
        <v>0</v>
      </c>
      <c r="D44" s="177"/>
      <c r="E44" s="81"/>
    </row>
    <row r="45" ht="20.1" customHeight="1" spans="1:5">
      <c r="A45" s="165" t="s">
        <v>93</v>
      </c>
      <c r="B45" s="81"/>
      <c r="C45" s="81">
        <v>0</v>
      </c>
      <c r="D45" s="177"/>
      <c r="E45" s="81"/>
    </row>
    <row r="46" ht="20.1" customHeight="1" spans="1:5">
      <c r="A46" s="165" t="s">
        <v>94</v>
      </c>
      <c r="B46" s="81"/>
      <c r="C46" s="81">
        <v>0</v>
      </c>
      <c r="D46" s="177"/>
      <c r="E46" s="81"/>
    </row>
    <row r="47" ht="20.1" customHeight="1" spans="1:5">
      <c r="A47" s="165" t="s">
        <v>95</v>
      </c>
      <c r="B47" s="81">
        <v>3</v>
      </c>
      <c r="C47" s="81">
        <v>5</v>
      </c>
      <c r="D47" s="177">
        <f t="shared" si="0"/>
        <v>166.666666666667</v>
      </c>
      <c r="E47" s="81"/>
    </row>
    <row r="48" ht="20.1" customHeight="1" spans="1:5">
      <c r="A48" s="165" t="s">
        <v>96</v>
      </c>
      <c r="B48" s="81"/>
      <c r="C48" s="81">
        <v>0</v>
      </c>
      <c r="D48" s="177"/>
      <c r="E48" s="81"/>
    </row>
    <row r="49" ht="20.1" customHeight="1" spans="1:5">
      <c r="A49" s="165" t="s">
        <v>75</v>
      </c>
      <c r="B49" s="81">
        <v>37</v>
      </c>
      <c r="C49" s="81">
        <v>102</v>
      </c>
      <c r="D49" s="177">
        <f t="shared" si="0"/>
        <v>275.675675675676</v>
      </c>
      <c r="E49" s="81"/>
    </row>
    <row r="50" ht="20.1" customHeight="1" spans="1:5">
      <c r="A50" s="166" t="s">
        <v>97</v>
      </c>
      <c r="B50" s="81">
        <v>302</v>
      </c>
      <c r="C50" s="81">
        <v>297</v>
      </c>
      <c r="D50" s="177">
        <f t="shared" si="0"/>
        <v>98.3443708609272</v>
      </c>
      <c r="E50" s="81"/>
    </row>
    <row r="51" s="72" customFormat="1" ht="20.1" customHeight="1" spans="1:5">
      <c r="A51" s="167" t="s">
        <v>98</v>
      </c>
      <c r="B51" s="86">
        <f>SUM(B52:B61)</f>
        <v>219</v>
      </c>
      <c r="C51" s="86">
        <v>194</v>
      </c>
      <c r="D51" s="177">
        <f t="shared" si="0"/>
        <v>88.5844748858447</v>
      </c>
      <c r="E51" s="86"/>
    </row>
    <row r="52" ht="20.1" customHeight="1" spans="1:5">
      <c r="A52" s="166" t="s">
        <v>66</v>
      </c>
      <c r="B52" s="81">
        <v>112</v>
      </c>
      <c r="C52" s="81">
        <v>100</v>
      </c>
      <c r="D52" s="177">
        <f t="shared" si="0"/>
        <v>89.2857142857143</v>
      </c>
      <c r="E52" s="81"/>
    </row>
    <row r="53" ht="20.1" customHeight="1" spans="1:5">
      <c r="A53" s="81" t="s">
        <v>67</v>
      </c>
      <c r="B53" s="81"/>
      <c r="C53" s="81">
        <v>0</v>
      </c>
      <c r="D53" s="177"/>
      <c r="E53" s="81"/>
    </row>
    <row r="54" ht="20.1" customHeight="1" spans="1:5">
      <c r="A54" s="165" t="s">
        <v>68</v>
      </c>
      <c r="B54" s="81"/>
      <c r="C54" s="81">
        <v>0</v>
      </c>
      <c r="D54" s="177"/>
      <c r="E54" s="81"/>
    </row>
    <row r="55" ht="20.1" customHeight="1" spans="1:5">
      <c r="A55" s="165" t="s">
        <v>99</v>
      </c>
      <c r="B55" s="81"/>
      <c r="C55" s="81">
        <v>0</v>
      </c>
      <c r="D55" s="177"/>
      <c r="E55" s="81"/>
    </row>
    <row r="56" ht="20.1" customHeight="1" spans="1:5">
      <c r="A56" s="165" t="s">
        <v>100</v>
      </c>
      <c r="B56" s="81">
        <v>15</v>
      </c>
      <c r="C56" s="81">
        <v>10</v>
      </c>
      <c r="D56" s="177">
        <f t="shared" si="0"/>
        <v>66.6666666666667</v>
      </c>
      <c r="E56" s="81"/>
    </row>
    <row r="57" ht="20.1" customHeight="1" spans="1:5">
      <c r="A57" s="166" t="s">
        <v>101</v>
      </c>
      <c r="B57" s="81"/>
      <c r="C57" s="81">
        <v>0</v>
      </c>
      <c r="D57" s="177"/>
      <c r="E57" s="81"/>
    </row>
    <row r="58" ht="20.1" customHeight="1" spans="1:5">
      <c r="A58" s="166" t="s">
        <v>102</v>
      </c>
      <c r="B58" s="81">
        <v>10</v>
      </c>
      <c r="C58" s="81">
        <v>10</v>
      </c>
      <c r="D58" s="177">
        <f t="shared" si="0"/>
        <v>100</v>
      </c>
      <c r="E58" s="81"/>
    </row>
    <row r="59" ht="20.1" customHeight="1" spans="1:5">
      <c r="A59" s="166" t="s">
        <v>103</v>
      </c>
      <c r="B59" s="81">
        <v>6</v>
      </c>
      <c r="C59" s="81">
        <v>6</v>
      </c>
      <c r="D59" s="177">
        <f t="shared" si="0"/>
        <v>100</v>
      </c>
      <c r="E59" s="81"/>
    </row>
    <row r="60" ht="20.1" customHeight="1" spans="1:5">
      <c r="A60" s="165" t="s">
        <v>75</v>
      </c>
      <c r="B60" s="81">
        <v>65</v>
      </c>
      <c r="C60" s="81">
        <v>62</v>
      </c>
      <c r="D60" s="177">
        <f t="shared" si="0"/>
        <v>95.3846153846154</v>
      </c>
      <c r="E60" s="81"/>
    </row>
    <row r="61" ht="20.1" customHeight="1" spans="1:5">
      <c r="A61" s="165" t="s">
        <v>104</v>
      </c>
      <c r="B61" s="81">
        <v>11</v>
      </c>
      <c r="C61" s="81">
        <v>6</v>
      </c>
      <c r="D61" s="177">
        <f t="shared" si="0"/>
        <v>54.5454545454545</v>
      </c>
      <c r="E61" s="81"/>
    </row>
    <row r="62" s="72" customFormat="1" ht="20.1" customHeight="1" spans="1:5">
      <c r="A62" s="164" t="s">
        <v>105</v>
      </c>
      <c r="B62" s="86">
        <f>SUM(B63:B72)</f>
        <v>1055</v>
      </c>
      <c r="C62" s="86">
        <v>981</v>
      </c>
      <c r="D62" s="177">
        <f t="shared" si="0"/>
        <v>92.9857819905213</v>
      </c>
      <c r="E62" s="86">
        <f>SUM(E63:E72)</f>
        <v>0</v>
      </c>
    </row>
    <row r="63" ht="20.1" customHeight="1" spans="1:5">
      <c r="A63" s="166" t="s">
        <v>66</v>
      </c>
      <c r="B63" s="81">
        <v>790</v>
      </c>
      <c r="C63" s="81">
        <v>715</v>
      </c>
      <c r="D63" s="177">
        <f t="shared" si="0"/>
        <v>90.5063291139241</v>
      </c>
      <c r="E63" s="81"/>
    </row>
    <row r="64" ht="20.1" customHeight="1" spans="1:5">
      <c r="A64" s="81" t="s">
        <v>67</v>
      </c>
      <c r="B64" s="81">
        <v>10</v>
      </c>
      <c r="C64" s="81">
        <v>2</v>
      </c>
      <c r="D64" s="177">
        <f t="shared" si="0"/>
        <v>20</v>
      </c>
      <c r="E64" s="81"/>
    </row>
    <row r="65" ht="20.1" customHeight="1" spans="1:5">
      <c r="A65" s="81" t="s">
        <v>68</v>
      </c>
      <c r="B65" s="81"/>
      <c r="C65" s="81">
        <v>0</v>
      </c>
      <c r="D65" s="177"/>
      <c r="E65" s="81"/>
    </row>
    <row r="66" ht="20.1" customHeight="1" spans="1:5">
      <c r="A66" s="81" t="s">
        <v>106</v>
      </c>
      <c r="B66" s="81"/>
      <c r="C66" s="81">
        <v>0</v>
      </c>
      <c r="D66" s="177"/>
      <c r="E66" s="81"/>
    </row>
    <row r="67" ht="20.1" customHeight="1" spans="1:5">
      <c r="A67" s="81" t="s">
        <v>107</v>
      </c>
      <c r="B67" s="81">
        <v>11</v>
      </c>
      <c r="C67" s="81">
        <v>5</v>
      </c>
      <c r="D67" s="177">
        <f t="shared" si="0"/>
        <v>45.4545454545455</v>
      </c>
      <c r="E67" s="81"/>
    </row>
    <row r="68" ht="20.1" customHeight="1" spans="1:5">
      <c r="A68" s="81" t="s">
        <v>108</v>
      </c>
      <c r="B68" s="81">
        <v>3</v>
      </c>
      <c r="C68" s="81">
        <v>0</v>
      </c>
      <c r="D68" s="177">
        <f t="shared" si="0"/>
        <v>0</v>
      </c>
      <c r="E68" s="81"/>
    </row>
    <row r="69" ht="20.1" customHeight="1" spans="1:5">
      <c r="A69" s="165" t="s">
        <v>109</v>
      </c>
      <c r="B69" s="81">
        <v>8</v>
      </c>
      <c r="C69" s="81">
        <v>2</v>
      </c>
      <c r="D69" s="177">
        <f t="shared" si="0"/>
        <v>25</v>
      </c>
      <c r="E69" s="81"/>
    </row>
    <row r="70" ht="20.1" customHeight="1" spans="1:5">
      <c r="A70" s="166" t="s">
        <v>110</v>
      </c>
      <c r="B70" s="81"/>
      <c r="C70" s="81">
        <v>0</v>
      </c>
      <c r="D70" s="177"/>
      <c r="E70" s="81"/>
    </row>
    <row r="71" ht="20.1" customHeight="1" spans="1:5">
      <c r="A71" s="166" t="s">
        <v>75</v>
      </c>
      <c r="B71" s="81">
        <v>167</v>
      </c>
      <c r="C71" s="81">
        <v>155</v>
      </c>
      <c r="D71" s="177">
        <f>C71/B71*100</f>
        <v>92.814371257485</v>
      </c>
      <c r="E71" s="81"/>
    </row>
    <row r="72" ht="20.1" customHeight="1" spans="1:5">
      <c r="A72" s="166" t="s">
        <v>111</v>
      </c>
      <c r="B72" s="81">
        <v>66</v>
      </c>
      <c r="C72" s="81">
        <v>102</v>
      </c>
      <c r="D72" s="177">
        <f>C72/B72*100</f>
        <v>154.545454545455</v>
      </c>
      <c r="E72" s="81"/>
    </row>
    <row r="73" s="72" customFormat="1" ht="20.1" customHeight="1" spans="1:5">
      <c r="A73" s="164" t="s">
        <v>112</v>
      </c>
      <c r="B73" s="86">
        <f>SUM(B74:B84)</f>
        <v>234</v>
      </c>
      <c r="C73" s="86">
        <v>220</v>
      </c>
      <c r="D73" s="177">
        <f>C73/B73*100</f>
        <v>94.017094017094</v>
      </c>
      <c r="E73" s="86"/>
    </row>
    <row r="74" ht="20.1" customHeight="1" spans="1:5">
      <c r="A74" s="165" t="s">
        <v>66</v>
      </c>
      <c r="B74" s="81"/>
      <c r="C74" s="81">
        <v>0</v>
      </c>
      <c r="D74" s="177"/>
      <c r="E74" s="81"/>
    </row>
    <row r="75" ht="20.1" customHeight="1" spans="1:5">
      <c r="A75" s="165" t="s">
        <v>67</v>
      </c>
      <c r="B75" s="81"/>
      <c r="C75" s="81">
        <v>0</v>
      </c>
      <c r="D75" s="177"/>
      <c r="E75" s="81"/>
    </row>
    <row r="76" ht="20.1" customHeight="1" spans="1:5">
      <c r="A76" s="166" t="s">
        <v>68</v>
      </c>
      <c r="B76" s="81"/>
      <c r="C76" s="81">
        <v>0</v>
      </c>
      <c r="D76" s="177"/>
      <c r="E76" s="81"/>
    </row>
    <row r="77" ht="20.1" customHeight="1" spans="1:5">
      <c r="A77" s="166" t="s">
        <v>113</v>
      </c>
      <c r="B77" s="81"/>
      <c r="C77" s="81">
        <v>0</v>
      </c>
      <c r="D77" s="177"/>
      <c r="E77" s="81"/>
    </row>
    <row r="78" ht="20.1" customHeight="1" spans="1:5">
      <c r="A78" s="166" t="s">
        <v>114</v>
      </c>
      <c r="B78" s="81"/>
      <c r="C78" s="81">
        <v>0</v>
      </c>
      <c r="D78" s="177"/>
      <c r="E78" s="81"/>
    </row>
    <row r="79" ht="20.1" customHeight="1" spans="1:5">
      <c r="A79" s="81" t="s">
        <v>115</v>
      </c>
      <c r="B79" s="81"/>
      <c r="C79" s="81">
        <v>0</v>
      </c>
      <c r="D79" s="177"/>
      <c r="E79" s="81"/>
    </row>
    <row r="80" ht="20.1" customHeight="1" spans="1:5">
      <c r="A80" s="165" t="s">
        <v>116</v>
      </c>
      <c r="B80" s="81"/>
      <c r="C80" s="81">
        <v>0</v>
      </c>
      <c r="D80" s="177"/>
      <c r="E80" s="81"/>
    </row>
    <row r="81" ht="20.1" customHeight="1" spans="1:5">
      <c r="A81" s="165" t="s">
        <v>117</v>
      </c>
      <c r="B81" s="81"/>
      <c r="C81" s="81">
        <v>0</v>
      </c>
      <c r="D81" s="177"/>
      <c r="E81" s="81"/>
    </row>
    <row r="82" ht="20.1" customHeight="1" spans="1:5">
      <c r="A82" s="165" t="s">
        <v>109</v>
      </c>
      <c r="B82" s="81"/>
      <c r="C82" s="81">
        <v>0</v>
      </c>
      <c r="D82" s="177"/>
      <c r="E82" s="81"/>
    </row>
    <row r="83" ht="20.1" customHeight="1" spans="1:5">
      <c r="A83" s="166" t="s">
        <v>75</v>
      </c>
      <c r="B83" s="81"/>
      <c r="C83" s="81">
        <v>0</v>
      </c>
      <c r="D83" s="177"/>
      <c r="E83" s="81"/>
    </row>
    <row r="84" ht="20.1" customHeight="1" spans="1:5">
      <c r="A84" s="166" t="s">
        <v>118</v>
      </c>
      <c r="B84" s="81">
        <v>234</v>
      </c>
      <c r="C84" s="81">
        <v>220</v>
      </c>
      <c r="D84" s="177">
        <f>C84/B84*100</f>
        <v>94.017094017094</v>
      </c>
      <c r="E84" s="81"/>
    </row>
    <row r="85" s="72" customFormat="1" ht="20.1" customHeight="1" spans="1:5">
      <c r="A85" s="167" t="s">
        <v>119</v>
      </c>
      <c r="B85" s="86">
        <f>SUM(B86:B93)</f>
        <v>265</v>
      </c>
      <c r="C85" s="86">
        <v>191</v>
      </c>
      <c r="D85" s="177">
        <f>C85/B85*100</f>
        <v>72.0754716981132</v>
      </c>
      <c r="E85" s="86"/>
    </row>
    <row r="86" ht="20.1" customHeight="1" spans="1:5">
      <c r="A86" s="165" t="s">
        <v>66</v>
      </c>
      <c r="B86" s="81">
        <v>168</v>
      </c>
      <c r="C86" s="81">
        <v>128</v>
      </c>
      <c r="D86" s="177">
        <f>C86/B86*100</f>
        <v>76.1904761904762</v>
      </c>
      <c r="E86" s="81"/>
    </row>
    <row r="87" ht="20.1" customHeight="1" spans="1:5">
      <c r="A87" s="165" t="s">
        <v>67</v>
      </c>
      <c r="B87" s="81"/>
      <c r="C87" s="81">
        <v>0</v>
      </c>
      <c r="D87" s="177"/>
      <c r="E87" s="81"/>
    </row>
    <row r="88" ht="20.1" customHeight="1" spans="1:5">
      <c r="A88" s="165" t="s">
        <v>68</v>
      </c>
      <c r="B88" s="81"/>
      <c r="C88" s="81">
        <v>0</v>
      </c>
      <c r="D88" s="177"/>
      <c r="E88" s="81"/>
    </row>
    <row r="89" ht="20.1" customHeight="1" spans="1:5">
      <c r="A89" s="166" t="s">
        <v>120</v>
      </c>
      <c r="B89" s="81">
        <v>5</v>
      </c>
      <c r="C89" s="81">
        <v>15</v>
      </c>
      <c r="D89" s="177">
        <f>C89/B89*100</f>
        <v>300</v>
      </c>
      <c r="E89" s="81"/>
    </row>
    <row r="90" ht="20.1" customHeight="1" spans="1:5">
      <c r="A90" s="166" t="s">
        <v>121</v>
      </c>
      <c r="B90" s="81"/>
      <c r="C90" s="81">
        <v>0</v>
      </c>
      <c r="D90" s="177"/>
      <c r="E90" s="81"/>
    </row>
    <row r="91" ht="20.1" customHeight="1" spans="1:5">
      <c r="A91" s="166" t="s">
        <v>109</v>
      </c>
      <c r="B91" s="81"/>
      <c r="C91" s="81">
        <v>0</v>
      </c>
      <c r="D91" s="177"/>
      <c r="E91" s="81"/>
    </row>
    <row r="92" ht="20.1" customHeight="1" spans="1:5">
      <c r="A92" s="166" t="s">
        <v>75</v>
      </c>
      <c r="B92" s="81">
        <v>49</v>
      </c>
      <c r="C92" s="81">
        <v>43</v>
      </c>
      <c r="D92" s="177">
        <f>C92/B92*100</f>
        <v>87.7551020408163</v>
      </c>
      <c r="E92" s="81"/>
    </row>
    <row r="93" ht="20.1" customHeight="1" spans="1:5">
      <c r="A93" s="81" t="s">
        <v>122</v>
      </c>
      <c r="B93" s="81">
        <v>43</v>
      </c>
      <c r="C93" s="81">
        <v>5</v>
      </c>
      <c r="D93" s="177">
        <f>C93/B93*100</f>
        <v>11.6279069767442</v>
      </c>
      <c r="E93" s="81"/>
    </row>
    <row r="94" ht="20.1" customHeight="1" spans="1:5">
      <c r="A94" s="164" t="s">
        <v>123</v>
      </c>
      <c r="B94" s="81"/>
      <c r="C94" s="81">
        <v>0</v>
      </c>
      <c r="D94" s="177"/>
      <c r="E94" s="81"/>
    </row>
    <row r="95" ht="20.1" customHeight="1" spans="1:5">
      <c r="A95" s="165" t="s">
        <v>66</v>
      </c>
      <c r="B95" s="81"/>
      <c r="C95" s="81">
        <v>0</v>
      </c>
      <c r="D95" s="177"/>
      <c r="E95" s="81"/>
    </row>
    <row r="96" ht="20.1" customHeight="1" spans="1:5">
      <c r="A96" s="166" t="s">
        <v>67</v>
      </c>
      <c r="B96" s="81"/>
      <c r="C96" s="81">
        <v>0</v>
      </c>
      <c r="D96" s="177"/>
      <c r="E96" s="81"/>
    </row>
    <row r="97" ht="20.1" customHeight="1" spans="1:5">
      <c r="A97" s="166" t="s">
        <v>68</v>
      </c>
      <c r="B97" s="81"/>
      <c r="C97" s="81">
        <v>0</v>
      </c>
      <c r="D97" s="177"/>
      <c r="E97" s="81"/>
    </row>
    <row r="98" ht="20.1" customHeight="1" spans="1:5">
      <c r="A98" s="166" t="s">
        <v>124</v>
      </c>
      <c r="B98" s="81"/>
      <c r="C98" s="81">
        <v>0</v>
      </c>
      <c r="D98" s="177"/>
      <c r="E98" s="81"/>
    </row>
    <row r="99" ht="20.1" customHeight="1" spans="1:5">
      <c r="A99" s="165" t="s">
        <v>125</v>
      </c>
      <c r="B99" s="81"/>
      <c r="C99" s="81">
        <v>0</v>
      </c>
      <c r="D99" s="177"/>
      <c r="E99" s="81"/>
    </row>
    <row r="100" ht="20.1" customHeight="1" spans="1:5">
      <c r="A100" s="165" t="s">
        <v>126</v>
      </c>
      <c r="B100" s="81"/>
      <c r="C100" s="81">
        <v>0</v>
      </c>
      <c r="D100" s="177"/>
      <c r="E100" s="81"/>
    </row>
    <row r="101" ht="20.1" customHeight="1" spans="1:5">
      <c r="A101" s="165" t="s">
        <v>109</v>
      </c>
      <c r="B101" s="81"/>
      <c r="C101" s="81">
        <v>0</v>
      </c>
      <c r="D101" s="177"/>
      <c r="E101" s="81"/>
    </row>
    <row r="102" ht="20.1" customHeight="1" spans="1:5">
      <c r="A102" s="166" t="s">
        <v>75</v>
      </c>
      <c r="B102" s="81"/>
      <c r="C102" s="81">
        <v>0</v>
      </c>
      <c r="D102" s="177"/>
      <c r="E102" s="81"/>
    </row>
    <row r="103" ht="20.1" customHeight="1" spans="1:5">
      <c r="A103" s="166" t="s">
        <v>127</v>
      </c>
      <c r="B103" s="81"/>
      <c r="C103" s="81">
        <v>0</v>
      </c>
      <c r="D103" s="177"/>
      <c r="E103" s="81"/>
    </row>
    <row r="104" s="72" customFormat="1" ht="20.1" customHeight="1" spans="1:5">
      <c r="A104" s="167" t="s">
        <v>128</v>
      </c>
      <c r="B104" s="86">
        <f>SUM(B105:B118)</f>
        <v>74</v>
      </c>
      <c r="C104" s="86">
        <v>65</v>
      </c>
      <c r="D104" s="177">
        <f>C104/B104*100</f>
        <v>87.8378378378378</v>
      </c>
      <c r="E104" s="86"/>
    </row>
    <row r="105" ht="20.1" customHeight="1" spans="1:5">
      <c r="A105" s="166" t="s">
        <v>66</v>
      </c>
      <c r="B105" s="81"/>
      <c r="C105" s="81">
        <v>15</v>
      </c>
      <c r="D105" s="177"/>
      <c r="E105" s="81"/>
    </row>
    <row r="106" ht="20.1" customHeight="1" spans="1:5">
      <c r="A106" s="165" t="s">
        <v>67</v>
      </c>
      <c r="B106" s="81"/>
      <c r="C106" s="81">
        <v>0</v>
      </c>
      <c r="D106" s="177"/>
      <c r="E106" s="81"/>
    </row>
    <row r="107" ht="20.1" customHeight="1" spans="1:5">
      <c r="A107" s="165" t="s">
        <v>68</v>
      </c>
      <c r="B107" s="81"/>
      <c r="C107" s="81">
        <v>0</v>
      </c>
      <c r="D107" s="177"/>
      <c r="E107" s="81"/>
    </row>
    <row r="108" ht="20.1" customHeight="1" spans="1:5">
      <c r="A108" s="165" t="s">
        <v>129</v>
      </c>
      <c r="B108" s="81"/>
      <c r="C108" s="81">
        <v>0</v>
      </c>
      <c r="D108" s="177"/>
      <c r="E108" s="81"/>
    </row>
    <row r="109" ht="20.1" customHeight="1" spans="1:5">
      <c r="A109" s="166" t="s">
        <v>130</v>
      </c>
      <c r="B109" s="81"/>
      <c r="C109" s="81">
        <v>0</v>
      </c>
      <c r="D109" s="177"/>
      <c r="E109" s="81"/>
    </row>
    <row r="110" ht="20.1" customHeight="1" spans="1:5">
      <c r="A110" s="166" t="s">
        <v>131</v>
      </c>
      <c r="B110" s="81"/>
      <c r="C110" s="81">
        <v>0</v>
      </c>
      <c r="D110" s="177"/>
      <c r="E110" s="81"/>
    </row>
    <row r="111" ht="20.1" customHeight="1" spans="1:5">
      <c r="A111" s="166" t="s">
        <v>132</v>
      </c>
      <c r="B111" s="81"/>
      <c r="C111" s="81">
        <v>0</v>
      </c>
      <c r="D111" s="177"/>
      <c r="E111" s="81"/>
    </row>
    <row r="112" ht="20.1" customHeight="1" spans="1:5">
      <c r="A112" s="165" t="s">
        <v>133</v>
      </c>
      <c r="B112" s="81"/>
      <c r="C112" s="81">
        <v>0</v>
      </c>
      <c r="D112" s="177"/>
      <c r="E112" s="81"/>
    </row>
    <row r="113" ht="20.1" customHeight="1" spans="1:5">
      <c r="A113" s="165" t="s">
        <v>134</v>
      </c>
      <c r="B113" s="81">
        <v>20</v>
      </c>
      <c r="C113" s="81">
        <v>18</v>
      </c>
      <c r="D113" s="177">
        <f>C113/B113*100</f>
        <v>90</v>
      </c>
      <c r="E113" s="81"/>
    </row>
    <row r="114" ht="20.1" customHeight="1" spans="1:5">
      <c r="A114" s="165" t="s">
        <v>135</v>
      </c>
      <c r="B114" s="81"/>
      <c r="C114" s="81">
        <v>0</v>
      </c>
      <c r="D114" s="177"/>
      <c r="E114" s="81"/>
    </row>
    <row r="115" ht="20.1" customHeight="1" spans="1:5">
      <c r="A115" s="166" t="s">
        <v>136</v>
      </c>
      <c r="B115" s="81"/>
      <c r="C115" s="81">
        <v>0</v>
      </c>
      <c r="D115" s="177"/>
      <c r="E115" s="81"/>
    </row>
    <row r="116" ht="20.1" customHeight="1" spans="1:5">
      <c r="A116" s="166" t="s">
        <v>137</v>
      </c>
      <c r="B116" s="81"/>
      <c r="C116" s="81">
        <v>0</v>
      </c>
      <c r="D116" s="177"/>
      <c r="E116" s="81"/>
    </row>
    <row r="117" ht="20.1" customHeight="1" spans="1:5">
      <c r="A117" s="166" t="s">
        <v>75</v>
      </c>
      <c r="B117" s="81"/>
      <c r="C117" s="81">
        <v>0</v>
      </c>
      <c r="D117" s="177"/>
      <c r="E117" s="81"/>
    </row>
    <row r="118" ht="20.1" customHeight="1" spans="1:5">
      <c r="A118" s="166" t="s">
        <v>138</v>
      </c>
      <c r="B118" s="81">
        <v>54</v>
      </c>
      <c r="C118" s="81">
        <v>32</v>
      </c>
      <c r="D118" s="177">
        <f>C118/B118*100</f>
        <v>59.2592592592593</v>
      </c>
      <c r="E118" s="81"/>
    </row>
    <row r="119" s="72" customFormat="1" ht="20.1" customHeight="1" spans="1:5">
      <c r="A119" s="86" t="s">
        <v>139</v>
      </c>
      <c r="B119" s="86">
        <f>SUM(B120:B127)</f>
        <v>289</v>
      </c>
      <c r="C119" s="86">
        <v>275</v>
      </c>
      <c r="D119" s="177">
        <f>C119/B119*100</f>
        <v>95.1557093425606</v>
      </c>
      <c r="E119" s="86"/>
    </row>
    <row r="120" ht="20.1" customHeight="1" spans="1:5">
      <c r="A120" s="165" t="s">
        <v>66</v>
      </c>
      <c r="B120" s="81">
        <v>249</v>
      </c>
      <c r="C120" s="81">
        <v>241</v>
      </c>
      <c r="D120" s="177">
        <f>C120/B120*100</f>
        <v>96.7871485943775</v>
      </c>
      <c r="E120" s="81"/>
    </row>
    <row r="121" ht="20.1" customHeight="1" spans="1:5">
      <c r="A121" s="165" t="s">
        <v>67</v>
      </c>
      <c r="B121" s="81"/>
      <c r="C121" s="81">
        <v>0</v>
      </c>
      <c r="D121" s="177"/>
      <c r="E121" s="81"/>
    </row>
    <row r="122" ht="20.1" customHeight="1" spans="1:5">
      <c r="A122" s="165" t="s">
        <v>68</v>
      </c>
      <c r="B122" s="81"/>
      <c r="C122" s="81">
        <v>0</v>
      </c>
      <c r="D122" s="177"/>
      <c r="E122" s="81"/>
    </row>
    <row r="123" ht="20.1" customHeight="1" spans="1:5">
      <c r="A123" s="166" t="s">
        <v>140</v>
      </c>
      <c r="B123" s="81">
        <v>5</v>
      </c>
      <c r="C123" s="81">
        <v>5</v>
      </c>
      <c r="D123" s="177">
        <f t="shared" ref="D123:D128" si="1">C123/B123*100</f>
        <v>100</v>
      </c>
      <c r="E123" s="81"/>
    </row>
    <row r="124" ht="20.1" customHeight="1" spans="1:5">
      <c r="A124" s="166" t="s">
        <v>141</v>
      </c>
      <c r="B124" s="81"/>
      <c r="C124" s="81">
        <v>0</v>
      </c>
      <c r="D124" s="177"/>
      <c r="E124" s="81"/>
    </row>
    <row r="125" ht="20.1" customHeight="1" spans="1:5">
      <c r="A125" s="166" t="s">
        <v>142</v>
      </c>
      <c r="B125" s="81"/>
      <c r="C125" s="81">
        <v>0</v>
      </c>
      <c r="D125" s="177"/>
      <c r="E125" s="81"/>
    </row>
    <row r="126" ht="20.1" customHeight="1" spans="1:5">
      <c r="A126" s="165" t="s">
        <v>75</v>
      </c>
      <c r="B126" s="81">
        <v>10</v>
      </c>
      <c r="C126" s="81">
        <v>9</v>
      </c>
      <c r="D126" s="177">
        <f t="shared" si="1"/>
        <v>90</v>
      </c>
      <c r="E126" s="81"/>
    </row>
    <row r="127" ht="20.1" customHeight="1" spans="1:5">
      <c r="A127" s="165" t="s">
        <v>143</v>
      </c>
      <c r="B127" s="81">
        <v>25</v>
      </c>
      <c r="C127" s="81">
        <v>20</v>
      </c>
      <c r="D127" s="177">
        <f t="shared" si="1"/>
        <v>80</v>
      </c>
      <c r="E127" s="81"/>
    </row>
    <row r="128" s="72" customFormat="1" ht="20.1" customHeight="1" spans="1:5">
      <c r="A128" s="86" t="s">
        <v>144</v>
      </c>
      <c r="B128" s="86">
        <f>SUM(B129:B138)</f>
        <v>95</v>
      </c>
      <c r="C128" s="86">
        <v>225</v>
      </c>
      <c r="D128" s="177">
        <f t="shared" si="1"/>
        <v>236.842105263158</v>
      </c>
      <c r="E128" s="86"/>
    </row>
    <row r="129" ht="20.1" customHeight="1" spans="1:5">
      <c r="A129" s="165" t="s">
        <v>66</v>
      </c>
      <c r="B129" s="81"/>
      <c r="C129" s="81">
        <v>5</v>
      </c>
      <c r="D129" s="177"/>
      <c r="E129" s="81"/>
    </row>
    <row r="130" ht="20.1" customHeight="1" spans="1:5">
      <c r="A130" s="165" t="s">
        <v>67</v>
      </c>
      <c r="B130" s="81"/>
      <c r="C130" s="81">
        <v>0</v>
      </c>
      <c r="D130" s="177"/>
      <c r="E130" s="81"/>
    </row>
    <row r="131" ht="20.1" customHeight="1" spans="1:5">
      <c r="A131" s="165" t="s">
        <v>68</v>
      </c>
      <c r="B131" s="81"/>
      <c r="C131" s="81">
        <v>0</v>
      </c>
      <c r="D131" s="177"/>
      <c r="E131" s="81"/>
    </row>
    <row r="132" ht="20.1" customHeight="1" spans="1:5">
      <c r="A132" s="166" t="s">
        <v>145</v>
      </c>
      <c r="B132" s="81"/>
      <c r="C132" s="81">
        <v>0</v>
      </c>
      <c r="D132" s="177"/>
      <c r="E132" s="81"/>
    </row>
    <row r="133" ht="20.1" customHeight="1" spans="1:5">
      <c r="A133" s="166" t="s">
        <v>146</v>
      </c>
      <c r="B133" s="81"/>
      <c r="C133" s="81">
        <v>0</v>
      </c>
      <c r="D133" s="177"/>
      <c r="E133" s="81"/>
    </row>
    <row r="134" ht="20.1" customHeight="1" spans="1:5">
      <c r="A134" s="166" t="s">
        <v>147</v>
      </c>
      <c r="B134" s="81"/>
      <c r="C134" s="81">
        <v>0</v>
      </c>
      <c r="D134" s="177"/>
      <c r="E134" s="81"/>
    </row>
    <row r="135" ht="20.1" customHeight="1" spans="1:5">
      <c r="A135" s="165" t="s">
        <v>148</v>
      </c>
      <c r="B135" s="81"/>
      <c r="C135" s="81">
        <v>0</v>
      </c>
      <c r="D135" s="177"/>
      <c r="E135" s="81"/>
    </row>
    <row r="136" ht="20.1" customHeight="1" spans="1:5">
      <c r="A136" s="165" t="s">
        <v>149</v>
      </c>
      <c r="B136" s="81">
        <v>90</v>
      </c>
      <c r="C136" s="81">
        <v>220</v>
      </c>
      <c r="D136" s="177">
        <f>C136/B136*100</f>
        <v>244.444444444444</v>
      </c>
      <c r="E136" s="81"/>
    </row>
    <row r="137" ht="20.1" customHeight="1" spans="1:5">
      <c r="A137" s="165" t="s">
        <v>75</v>
      </c>
      <c r="B137" s="81"/>
      <c r="C137" s="81">
        <v>0</v>
      </c>
      <c r="D137" s="177"/>
      <c r="E137" s="81"/>
    </row>
    <row r="138" ht="20.1" customHeight="1" spans="1:5">
      <c r="A138" s="166" t="s">
        <v>150</v>
      </c>
      <c r="B138" s="81">
        <v>5</v>
      </c>
      <c r="C138" s="81">
        <v>0</v>
      </c>
      <c r="D138" s="177">
        <f>C138/B138*100</f>
        <v>0</v>
      </c>
      <c r="E138" s="81"/>
    </row>
    <row r="139" ht="20.1" customHeight="1" spans="1:5">
      <c r="A139" s="167" t="s">
        <v>151</v>
      </c>
      <c r="B139" s="81"/>
      <c r="C139" s="81">
        <v>0</v>
      </c>
      <c r="D139" s="177"/>
      <c r="E139" s="81"/>
    </row>
    <row r="140" ht="20.1" customHeight="1" spans="1:5">
      <c r="A140" s="166" t="s">
        <v>66</v>
      </c>
      <c r="B140" s="81"/>
      <c r="C140" s="81">
        <v>0</v>
      </c>
      <c r="D140" s="177"/>
      <c r="E140" s="81"/>
    </row>
    <row r="141" ht="20.1" customHeight="1" spans="1:5">
      <c r="A141" s="81" t="s">
        <v>67</v>
      </c>
      <c r="B141" s="81"/>
      <c r="C141" s="81">
        <v>0</v>
      </c>
      <c r="D141" s="177"/>
      <c r="E141" s="81"/>
    </row>
    <row r="142" ht="20.1" customHeight="1" spans="1:5">
      <c r="A142" s="165" t="s">
        <v>68</v>
      </c>
      <c r="B142" s="81"/>
      <c r="C142" s="81">
        <v>0</v>
      </c>
      <c r="D142" s="177"/>
      <c r="E142" s="81"/>
    </row>
    <row r="143" ht="20.1" customHeight="1" spans="1:5">
      <c r="A143" s="165" t="s">
        <v>152</v>
      </c>
      <c r="B143" s="81"/>
      <c r="C143" s="81">
        <v>0</v>
      </c>
      <c r="D143" s="177"/>
      <c r="E143" s="81"/>
    </row>
    <row r="144" ht="20.1" customHeight="1" spans="1:5">
      <c r="A144" s="165" t="s">
        <v>153</v>
      </c>
      <c r="B144" s="81"/>
      <c r="C144" s="81">
        <v>0</v>
      </c>
      <c r="D144" s="177"/>
      <c r="E144" s="81"/>
    </row>
    <row r="145" ht="20.1" customHeight="1" spans="1:5">
      <c r="A145" s="166" t="s">
        <v>154</v>
      </c>
      <c r="B145" s="81"/>
      <c r="C145" s="81">
        <v>0</v>
      </c>
      <c r="D145" s="177"/>
      <c r="E145" s="81"/>
    </row>
    <row r="146" ht="20.1" customHeight="1" spans="1:5">
      <c r="A146" s="166" t="s">
        <v>155</v>
      </c>
      <c r="B146" s="81"/>
      <c r="C146" s="81">
        <v>0</v>
      </c>
      <c r="D146" s="177"/>
      <c r="E146" s="81"/>
    </row>
    <row r="147" ht="20.1" customHeight="1" spans="1:5">
      <c r="A147" s="166" t="s">
        <v>156</v>
      </c>
      <c r="B147" s="81"/>
      <c r="C147" s="81">
        <v>0</v>
      </c>
      <c r="D147" s="177"/>
      <c r="E147" s="81"/>
    </row>
    <row r="148" ht="20.1" customHeight="1" spans="1:5">
      <c r="A148" s="165" t="s">
        <v>157</v>
      </c>
      <c r="B148" s="81"/>
      <c r="C148" s="81">
        <v>0</v>
      </c>
      <c r="D148" s="177"/>
      <c r="E148" s="81"/>
    </row>
    <row r="149" ht="20.1" customHeight="1" spans="1:5">
      <c r="A149" s="165" t="s">
        <v>75</v>
      </c>
      <c r="B149" s="81"/>
      <c r="C149" s="81">
        <v>0</v>
      </c>
      <c r="D149" s="177"/>
      <c r="E149" s="81"/>
    </row>
    <row r="150" ht="20.1" customHeight="1" spans="1:5">
      <c r="A150" s="165" t="s">
        <v>158</v>
      </c>
      <c r="B150" s="81"/>
      <c r="C150" s="81">
        <v>0</v>
      </c>
      <c r="D150" s="177"/>
      <c r="E150" s="81"/>
    </row>
    <row r="151" s="72" customFormat="1" ht="20.1" customHeight="1" spans="1:5">
      <c r="A151" s="167" t="s">
        <v>159</v>
      </c>
      <c r="B151" s="86">
        <f>SUM(B152:B160)</f>
        <v>404</v>
      </c>
      <c r="C151" s="86">
        <v>601</v>
      </c>
      <c r="D151" s="177">
        <f>C151/B151*100</f>
        <v>148.762376237624</v>
      </c>
      <c r="E151" s="86"/>
    </row>
    <row r="152" ht="20.1" customHeight="1" spans="1:5">
      <c r="A152" s="166" t="s">
        <v>66</v>
      </c>
      <c r="B152" s="81">
        <v>363</v>
      </c>
      <c r="C152" s="81">
        <v>445</v>
      </c>
      <c r="D152" s="177">
        <f>C152/B152*100</f>
        <v>122.589531680441</v>
      </c>
      <c r="E152" s="81"/>
    </row>
    <row r="153" ht="20.1" customHeight="1" spans="1:5">
      <c r="A153" s="166" t="s">
        <v>67</v>
      </c>
      <c r="B153" s="81"/>
      <c r="C153" s="81">
        <v>0</v>
      </c>
      <c r="D153" s="177"/>
      <c r="E153" s="81"/>
    </row>
    <row r="154" ht="20.1" customHeight="1" spans="1:5">
      <c r="A154" s="81" t="s">
        <v>68</v>
      </c>
      <c r="B154" s="81"/>
      <c r="C154" s="81">
        <v>0</v>
      </c>
      <c r="D154" s="177"/>
      <c r="E154" s="81"/>
    </row>
    <row r="155" ht="20.1" customHeight="1" spans="1:5">
      <c r="A155" s="165" t="s">
        <v>160</v>
      </c>
      <c r="B155" s="81">
        <v>25</v>
      </c>
      <c r="C155" s="81">
        <v>30</v>
      </c>
      <c r="D155" s="177">
        <f>C155/B155*100</f>
        <v>120</v>
      </c>
      <c r="E155" s="81"/>
    </row>
    <row r="156" ht="20.1" customHeight="1" spans="1:5">
      <c r="A156" s="165" t="s">
        <v>161</v>
      </c>
      <c r="B156" s="81"/>
      <c r="C156" s="81">
        <v>0</v>
      </c>
      <c r="D156" s="177"/>
      <c r="E156" s="81"/>
    </row>
    <row r="157" ht="20.1" customHeight="1" spans="1:5">
      <c r="A157" s="165" t="s">
        <v>162</v>
      </c>
      <c r="B157" s="81">
        <v>3</v>
      </c>
      <c r="C157" s="81">
        <v>0</v>
      </c>
      <c r="D157" s="177">
        <f t="shared" ref="D157:D163" si="2">C157/B157*100</f>
        <v>0</v>
      </c>
      <c r="E157" s="81"/>
    </row>
    <row r="158" ht="20.1" customHeight="1" spans="1:5">
      <c r="A158" s="166" t="s">
        <v>109</v>
      </c>
      <c r="B158" s="81"/>
      <c r="C158" s="81">
        <v>0</v>
      </c>
      <c r="D158" s="177"/>
      <c r="E158" s="81"/>
    </row>
    <row r="159" ht="20.1" customHeight="1" spans="1:5">
      <c r="A159" s="166" t="s">
        <v>75</v>
      </c>
      <c r="B159" s="81"/>
      <c r="C159" s="81">
        <v>116</v>
      </c>
      <c r="D159" s="177"/>
      <c r="E159" s="81"/>
    </row>
    <row r="160" ht="20.1" customHeight="1" spans="1:5">
      <c r="A160" s="166" t="s">
        <v>163</v>
      </c>
      <c r="B160" s="81">
        <v>13</v>
      </c>
      <c r="C160" s="81">
        <v>10</v>
      </c>
      <c r="D160" s="177">
        <f t="shared" si="2"/>
        <v>76.9230769230769</v>
      </c>
      <c r="E160" s="81"/>
    </row>
    <row r="161" s="72" customFormat="1" ht="20.1" customHeight="1" spans="1:5">
      <c r="A161" s="164" t="s">
        <v>164</v>
      </c>
      <c r="B161" s="86">
        <f>SUM(B162:B173)</f>
        <v>127</v>
      </c>
      <c r="C161" s="86">
        <v>6</v>
      </c>
      <c r="D161" s="177">
        <f t="shared" si="2"/>
        <v>4.7244094488189</v>
      </c>
      <c r="E161" s="86"/>
    </row>
    <row r="162" ht="20.1" customHeight="1" spans="1:5">
      <c r="A162" s="165" t="s">
        <v>66</v>
      </c>
      <c r="B162" s="81">
        <v>88</v>
      </c>
      <c r="C162" s="81">
        <v>4</v>
      </c>
      <c r="D162" s="177">
        <f t="shared" si="2"/>
        <v>4.54545454545455</v>
      </c>
      <c r="E162" s="81"/>
    </row>
    <row r="163" ht="20.1" customHeight="1" spans="1:5">
      <c r="A163" s="165" t="s">
        <v>67</v>
      </c>
      <c r="B163" s="81">
        <v>5</v>
      </c>
      <c r="C163" s="81">
        <v>0</v>
      </c>
      <c r="D163" s="177">
        <f t="shared" si="2"/>
        <v>0</v>
      </c>
      <c r="E163" s="81"/>
    </row>
    <row r="164" ht="20.1" customHeight="1" spans="1:5">
      <c r="A164" s="166" t="s">
        <v>68</v>
      </c>
      <c r="B164" s="81"/>
      <c r="C164" s="81">
        <v>0</v>
      </c>
      <c r="D164" s="177"/>
      <c r="E164" s="81"/>
    </row>
    <row r="165" ht="20.1" customHeight="1" spans="1:5">
      <c r="A165" s="166" t="s">
        <v>165</v>
      </c>
      <c r="B165" s="81"/>
      <c r="C165" s="81">
        <v>0</v>
      </c>
      <c r="D165" s="177"/>
      <c r="E165" s="81"/>
    </row>
    <row r="166" ht="20.25" customHeight="1" spans="1:5">
      <c r="A166" s="166" t="s">
        <v>166</v>
      </c>
      <c r="B166" s="81"/>
      <c r="C166" s="81">
        <v>0</v>
      </c>
      <c r="D166" s="177"/>
      <c r="E166" s="81"/>
    </row>
    <row r="167" ht="20.1" customHeight="1" spans="1:5">
      <c r="A167" s="166" t="s">
        <v>167</v>
      </c>
      <c r="B167" s="81"/>
      <c r="C167" s="81">
        <v>0</v>
      </c>
      <c r="D167" s="177"/>
      <c r="E167" s="81"/>
    </row>
    <row r="168" ht="20.1" customHeight="1" spans="1:5">
      <c r="A168" s="165" t="s">
        <v>168</v>
      </c>
      <c r="B168" s="81"/>
      <c r="C168" s="81">
        <v>0</v>
      </c>
      <c r="D168" s="177"/>
      <c r="E168" s="81"/>
    </row>
    <row r="169" ht="20.1" customHeight="1" spans="1:5">
      <c r="A169" s="165" t="s">
        <v>169</v>
      </c>
      <c r="B169" s="81"/>
      <c r="C169" s="81">
        <v>0</v>
      </c>
      <c r="D169" s="177"/>
      <c r="E169" s="81"/>
    </row>
    <row r="170" ht="20.1" customHeight="1" spans="1:5">
      <c r="A170" s="165" t="s">
        <v>170</v>
      </c>
      <c r="B170" s="81"/>
      <c r="C170" s="81">
        <v>0</v>
      </c>
      <c r="D170" s="177"/>
      <c r="E170" s="81"/>
    </row>
    <row r="171" ht="20.1" customHeight="1" spans="1:5">
      <c r="A171" s="166" t="s">
        <v>109</v>
      </c>
      <c r="B171" s="81"/>
      <c r="C171" s="81">
        <v>0</v>
      </c>
      <c r="D171" s="177"/>
      <c r="E171" s="81"/>
    </row>
    <row r="172" ht="20.1" customHeight="1" spans="1:5">
      <c r="A172" s="166" t="s">
        <v>75</v>
      </c>
      <c r="B172" s="81">
        <v>34</v>
      </c>
      <c r="C172" s="81">
        <v>0</v>
      </c>
      <c r="D172" s="177">
        <f>C172/B172*100</f>
        <v>0</v>
      </c>
      <c r="E172" s="81"/>
    </row>
    <row r="173" ht="20.1" customHeight="1" spans="1:5">
      <c r="A173" s="166" t="s">
        <v>171</v>
      </c>
      <c r="B173" s="81"/>
      <c r="C173" s="81">
        <v>2</v>
      </c>
      <c r="D173" s="177"/>
      <c r="E173" s="81"/>
    </row>
    <row r="174" ht="20.1" customHeight="1" spans="1:5">
      <c r="A174" s="165" t="s">
        <v>172</v>
      </c>
      <c r="B174" s="81"/>
      <c r="C174" s="81">
        <v>0</v>
      </c>
      <c r="D174" s="177"/>
      <c r="E174" s="81"/>
    </row>
    <row r="175" ht="20.1" customHeight="1" spans="1:5">
      <c r="A175" s="165" t="s">
        <v>66</v>
      </c>
      <c r="B175" s="81"/>
      <c r="C175" s="81">
        <v>0</v>
      </c>
      <c r="D175" s="177"/>
      <c r="E175" s="81"/>
    </row>
    <row r="176" s="72" customFormat="1" ht="20.1" customHeight="1" spans="1:5">
      <c r="A176" s="165" t="s">
        <v>67</v>
      </c>
      <c r="B176" s="81"/>
      <c r="C176" s="81">
        <v>0</v>
      </c>
      <c r="D176" s="177"/>
      <c r="E176" s="81"/>
    </row>
    <row r="177" ht="20.1" customHeight="1" spans="1:5">
      <c r="A177" s="166" t="s">
        <v>68</v>
      </c>
      <c r="B177" s="81"/>
      <c r="C177" s="81">
        <v>0</v>
      </c>
      <c r="D177" s="177"/>
      <c r="E177" s="81"/>
    </row>
    <row r="178" ht="20.1" customHeight="1" spans="1:5">
      <c r="A178" s="166" t="s">
        <v>173</v>
      </c>
      <c r="B178" s="81"/>
      <c r="C178" s="81">
        <v>0</v>
      </c>
      <c r="D178" s="177"/>
      <c r="E178" s="81"/>
    </row>
    <row r="179" ht="20.1" customHeight="1" spans="1:5">
      <c r="A179" s="166" t="s">
        <v>75</v>
      </c>
      <c r="B179" s="81"/>
      <c r="C179" s="81">
        <v>0</v>
      </c>
      <c r="D179" s="177"/>
      <c r="E179" s="81"/>
    </row>
    <row r="180" ht="20.1" customHeight="1" spans="1:5">
      <c r="A180" s="81" t="s">
        <v>174</v>
      </c>
      <c r="B180" s="81"/>
      <c r="C180" s="81">
        <v>0</v>
      </c>
      <c r="D180" s="177"/>
      <c r="E180" s="81"/>
    </row>
    <row r="181" s="72" customFormat="1" ht="20.1" customHeight="1" spans="1:5">
      <c r="A181" s="164" t="s">
        <v>175</v>
      </c>
      <c r="B181" s="86">
        <f>SUM(B182:B187)</f>
        <v>1</v>
      </c>
      <c r="C181" s="86">
        <v>1</v>
      </c>
      <c r="D181" s="177">
        <f>C181/B181*100</f>
        <v>100</v>
      </c>
      <c r="E181" s="86"/>
    </row>
    <row r="182" ht="20.1" customHeight="1" spans="1:5">
      <c r="A182" s="165" t="s">
        <v>66</v>
      </c>
      <c r="B182" s="81"/>
      <c r="C182" s="81">
        <v>0</v>
      </c>
      <c r="D182" s="177"/>
      <c r="E182" s="81"/>
    </row>
    <row r="183" ht="20.25" customHeight="1" spans="1:5">
      <c r="A183" s="165" t="s">
        <v>67</v>
      </c>
      <c r="B183" s="81"/>
      <c r="C183" s="81">
        <v>0</v>
      </c>
      <c r="D183" s="177"/>
      <c r="E183" s="81"/>
    </row>
    <row r="184" ht="20.1" customHeight="1" spans="1:5">
      <c r="A184" s="166" t="s">
        <v>68</v>
      </c>
      <c r="B184" s="81"/>
      <c r="C184" s="81">
        <v>0</v>
      </c>
      <c r="D184" s="177"/>
      <c r="E184" s="81"/>
    </row>
    <row r="185" ht="20.1" customHeight="1" spans="1:5">
      <c r="A185" s="166" t="s">
        <v>176</v>
      </c>
      <c r="B185" s="81">
        <v>1</v>
      </c>
      <c r="C185" s="81">
        <v>1</v>
      </c>
      <c r="D185" s="177">
        <f>C185/B185*100</f>
        <v>100</v>
      </c>
      <c r="E185" s="81"/>
    </row>
    <row r="186" ht="20.1" customHeight="1" spans="1:5">
      <c r="A186" s="166" t="s">
        <v>75</v>
      </c>
      <c r="B186" s="81"/>
      <c r="C186" s="81">
        <v>0</v>
      </c>
      <c r="D186" s="177"/>
      <c r="E186" s="81"/>
    </row>
    <row r="187" ht="20.1" customHeight="1" spans="1:5">
      <c r="A187" s="165" t="s">
        <v>177</v>
      </c>
      <c r="B187" s="81"/>
      <c r="C187" s="81">
        <v>0</v>
      </c>
      <c r="D187" s="177"/>
      <c r="E187" s="81"/>
    </row>
    <row r="188" ht="20.1" customHeight="1" spans="1:5">
      <c r="A188" s="164" t="s">
        <v>178</v>
      </c>
      <c r="B188" s="81"/>
      <c r="C188" s="81">
        <v>0</v>
      </c>
      <c r="D188" s="177"/>
      <c r="E188" s="81"/>
    </row>
    <row r="189" ht="20.1" customHeight="1" spans="1:5">
      <c r="A189" s="165" t="s">
        <v>66</v>
      </c>
      <c r="B189" s="81"/>
      <c r="C189" s="81">
        <v>0</v>
      </c>
      <c r="D189" s="177"/>
      <c r="E189" s="81"/>
    </row>
    <row r="190" ht="20.1" customHeight="1" spans="1:5">
      <c r="A190" s="166" t="s">
        <v>67</v>
      </c>
      <c r="B190" s="81"/>
      <c r="C190" s="81">
        <v>0</v>
      </c>
      <c r="D190" s="177"/>
      <c r="E190" s="81"/>
    </row>
    <row r="191" ht="20.1" customHeight="1" spans="1:5">
      <c r="A191" s="166" t="s">
        <v>68</v>
      </c>
      <c r="B191" s="81"/>
      <c r="C191" s="81">
        <v>0</v>
      </c>
      <c r="D191" s="177"/>
      <c r="E191" s="81"/>
    </row>
    <row r="192" ht="20.1" customHeight="1" spans="1:5">
      <c r="A192" s="166" t="s">
        <v>179</v>
      </c>
      <c r="B192" s="81"/>
      <c r="C192" s="81">
        <v>0</v>
      </c>
      <c r="D192" s="177"/>
      <c r="E192" s="81"/>
    </row>
    <row r="193" ht="20.1" customHeight="1" spans="1:5">
      <c r="A193" s="81" t="s">
        <v>180</v>
      </c>
      <c r="B193" s="81"/>
      <c r="C193" s="81">
        <v>0</v>
      </c>
      <c r="D193" s="177"/>
      <c r="E193" s="81"/>
    </row>
    <row r="194" ht="20.1" customHeight="1" spans="1:5">
      <c r="A194" s="165" t="s">
        <v>181</v>
      </c>
      <c r="B194" s="81"/>
      <c r="C194" s="81">
        <v>0</v>
      </c>
      <c r="D194" s="177"/>
      <c r="E194" s="81"/>
    </row>
    <row r="195" ht="20.1" customHeight="1" spans="1:5">
      <c r="A195" s="165" t="s">
        <v>75</v>
      </c>
      <c r="B195" s="81"/>
      <c r="C195" s="81">
        <v>0</v>
      </c>
      <c r="D195" s="177"/>
      <c r="E195" s="81"/>
    </row>
    <row r="196" ht="20.1" customHeight="1" spans="1:5">
      <c r="A196" s="165" t="s">
        <v>182</v>
      </c>
      <c r="B196" s="81"/>
      <c r="C196" s="81">
        <v>0</v>
      </c>
      <c r="D196" s="177"/>
      <c r="E196" s="81"/>
    </row>
    <row r="197" s="72" customFormat="1" ht="20.1" customHeight="1" spans="1:5">
      <c r="A197" s="167" t="s">
        <v>183</v>
      </c>
      <c r="B197" s="86">
        <f>SUM(B198:B202)</f>
        <v>502</v>
      </c>
      <c r="C197" s="86">
        <v>438</v>
      </c>
      <c r="D197" s="177">
        <f t="shared" ref="D197:D202" si="3">C197/B197*100</f>
        <v>87.2509960159363</v>
      </c>
      <c r="E197" s="86"/>
    </row>
    <row r="198" ht="20.1" customHeight="1" spans="1:5">
      <c r="A198" s="166" t="s">
        <v>66</v>
      </c>
      <c r="B198" s="81">
        <v>445</v>
      </c>
      <c r="C198" s="81">
        <v>137</v>
      </c>
      <c r="D198" s="177">
        <f t="shared" si="3"/>
        <v>30.7865168539326</v>
      </c>
      <c r="E198" s="81"/>
    </row>
    <row r="199" ht="20.1" customHeight="1" spans="1:5">
      <c r="A199" s="166" t="s">
        <v>67</v>
      </c>
      <c r="B199" s="81"/>
      <c r="C199" s="81">
        <v>0</v>
      </c>
      <c r="D199" s="177"/>
      <c r="E199" s="81"/>
    </row>
    <row r="200" ht="20.1" customHeight="1" spans="1:5">
      <c r="A200" s="165" t="s">
        <v>68</v>
      </c>
      <c r="B200" s="81"/>
      <c r="C200" s="81">
        <v>0</v>
      </c>
      <c r="D200" s="177"/>
      <c r="E200" s="81"/>
    </row>
    <row r="201" ht="20.1" customHeight="1" spans="1:5">
      <c r="A201" s="165" t="s">
        <v>184</v>
      </c>
      <c r="B201" s="81">
        <v>53</v>
      </c>
      <c r="C201" s="81">
        <v>296</v>
      </c>
      <c r="D201" s="177">
        <f t="shared" si="3"/>
        <v>558.490566037736</v>
      </c>
      <c r="E201" s="81"/>
    </row>
    <row r="202" ht="20.1" customHeight="1" spans="1:5">
      <c r="A202" s="165" t="s">
        <v>185</v>
      </c>
      <c r="B202" s="81">
        <v>4</v>
      </c>
      <c r="C202" s="81">
        <v>5</v>
      </c>
      <c r="D202" s="177">
        <f t="shared" si="3"/>
        <v>125</v>
      </c>
      <c r="E202" s="81"/>
    </row>
    <row r="203" ht="20.1" customHeight="1" spans="1:5">
      <c r="A203" s="167" t="s">
        <v>186</v>
      </c>
      <c r="B203" s="81"/>
      <c r="C203" s="81">
        <v>0</v>
      </c>
      <c r="D203" s="177"/>
      <c r="E203" s="81"/>
    </row>
    <row r="204" ht="20.1" customHeight="1" spans="1:5">
      <c r="A204" s="166" t="s">
        <v>66</v>
      </c>
      <c r="B204" s="81"/>
      <c r="C204" s="81">
        <v>0</v>
      </c>
      <c r="D204" s="177"/>
      <c r="E204" s="81"/>
    </row>
    <row r="205" ht="20.1" customHeight="1" spans="1:5">
      <c r="A205" s="166" t="s">
        <v>67</v>
      </c>
      <c r="B205" s="81"/>
      <c r="C205" s="81">
        <v>0</v>
      </c>
      <c r="D205" s="177"/>
      <c r="E205" s="81"/>
    </row>
    <row r="206" ht="20.1" customHeight="1" spans="1:5">
      <c r="A206" s="81" t="s">
        <v>68</v>
      </c>
      <c r="B206" s="81"/>
      <c r="C206" s="81">
        <v>0</v>
      </c>
      <c r="D206" s="177"/>
      <c r="E206" s="81"/>
    </row>
    <row r="207" ht="20.1" customHeight="1" spans="1:5">
      <c r="A207" s="165" t="s">
        <v>80</v>
      </c>
      <c r="B207" s="81"/>
      <c r="C207" s="81">
        <v>0</v>
      </c>
      <c r="D207" s="177"/>
      <c r="E207" s="81"/>
    </row>
    <row r="208" ht="20.1" customHeight="1" spans="1:5">
      <c r="A208" s="165" t="s">
        <v>75</v>
      </c>
      <c r="B208" s="81"/>
      <c r="C208" s="81">
        <v>0</v>
      </c>
      <c r="D208" s="177"/>
      <c r="E208" s="81"/>
    </row>
    <row r="209" ht="20.1" customHeight="1" spans="1:5">
      <c r="A209" s="165" t="s">
        <v>187</v>
      </c>
      <c r="B209" s="81"/>
      <c r="C209" s="81">
        <v>0</v>
      </c>
      <c r="D209" s="177"/>
      <c r="E209" s="81"/>
    </row>
    <row r="210" s="72" customFormat="1" ht="20.1" customHeight="1" spans="1:5">
      <c r="A210" s="167" t="s">
        <v>188</v>
      </c>
      <c r="B210" s="86">
        <f>SUM(B211:B217)</f>
        <v>196</v>
      </c>
      <c r="C210" s="86">
        <v>174</v>
      </c>
      <c r="D210" s="177">
        <f>C210/B210*100</f>
        <v>88.7755102040816</v>
      </c>
      <c r="E210" s="86"/>
    </row>
    <row r="211" ht="20.1" customHeight="1" spans="1:5">
      <c r="A211" s="166" t="s">
        <v>66</v>
      </c>
      <c r="B211" s="86">
        <v>129</v>
      </c>
      <c r="C211" s="86">
        <v>101</v>
      </c>
      <c r="D211" s="177">
        <f>C211/B211*100</f>
        <v>78.2945736434108</v>
      </c>
      <c r="E211" s="86"/>
    </row>
    <row r="212" ht="20.1" customHeight="1" spans="1:5">
      <c r="A212" s="166" t="s">
        <v>67</v>
      </c>
      <c r="B212" s="86"/>
      <c r="C212" s="86">
        <v>0</v>
      </c>
      <c r="D212" s="177"/>
      <c r="E212" s="86"/>
    </row>
    <row r="213" ht="20.1" customHeight="1" spans="1:5">
      <c r="A213" s="165" t="s">
        <v>68</v>
      </c>
      <c r="B213" s="86"/>
      <c r="C213" s="86">
        <v>0</v>
      </c>
      <c r="D213" s="177"/>
      <c r="E213" s="86"/>
    </row>
    <row r="214" ht="20.1" customHeight="1" spans="1:5">
      <c r="A214" s="165" t="s">
        <v>189</v>
      </c>
      <c r="B214" s="86"/>
      <c r="C214" s="86">
        <v>0</v>
      </c>
      <c r="D214" s="177"/>
      <c r="E214" s="81"/>
    </row>
    <row r="215" ht="20.1" customHeight="1" spans="1:5">
      <c r="A215" s="165" t="s">
        <v>190</v>
      </c>
      <c r="B215" s="86"/>
      <c r="C215" s="86">
        <v>0</v>
      </c>
      <c r="D215" s="177"/>
      <c r="E215" s="81"/>
    </row>
    <row r="216" ht="20.1" customHeight="1" spans="1:5">
      <c r="A216" s="166" t="s">
        <v>75</v>
      </c>
      <c r="B216" s="86">
        <v>28</v>
      </c>
      <c r="C216" s="86">
        <v>25</v>
      </c>
      <c r="D216" s="177">
        <f>C216/B216*100</f>
        <v>89.2857142857143</v>
      </c>
      <c r="E216" s="81"/>
    </row>
    <row r="217" ht="20.1" customHeight="1" spans="1:5">
      <c r="A217" s="166" t="s">
        <v>191</v>
      </c>
      <c r="B217" s="86">
        <v>39</v>
      </c>
      <c r="C217" s="86">
        <v>48</v>
      </c>
      <c r="D217" s="177">
        <f>C217/B217*100</f>
        <v>123.076923076923</v>
      </c>
      <c r="E217" s="81"/>
    </row>
    <row r="218" s="72" customFormat="1" ht="20.1" customHeight="1" spans="1:5">
      <c r="A218" s="167" t="s">
        <v>192</v>
      </c>
      <c r="B218" s="178">
        <f>SUM(B219:B224)</f>
        <v>753</v>
      </c>
      <c r="C218" s="178">
        <v>809</v>
      </c>
      <c r="D218" s="177">
        <f>C218/B218*100</f>
        <v>107.436918990704</v>
      </c>
      <c r="E218" s="86"/>
    </row>
    <row r="219" ht="20.1" customHeight="1" spans="1:5">
      <c r="A219" s="166" t="s">
        <v>66</v>
      </c>
      <c r="B219" s="87">
        <v>676</v>
      </c>
      <c r="C219" s="87">
        <v>713</v>
      </c>
      <c r="D219" s="177">
        <f>C219/B219*100</f>
        <v>105.473372781065</v>
      </c>
      <c r="E219" s="81"/>
    </row>
    <row r="220" ht="20.1" customHeight="1" spans="1:5">
      <c r="A220" s="165" t="s">
        <v>67</v>
      </c>
      <c r="B220" s="87"/>
      <c r="C220" s="87">
        <v>0</v>
      </c>
      <c r="D220" s="177"/>
      <c r="E220" s="81"/>
    </row>
    <row r="221" ht="20.1" customHeight="1" spans="1:5">
      <c r="A221" s="165" t="s">
        <v>68</v>
      </c>
      <c r="B221" s="87"/>
      <c r="C221" s="87">
        <v>0</v>
      </c>
      <c r="D221" s="177"/>
      <c r="E221" s="81"/>
    </row>
    <row r="222" ht="20.1" customHeight="1" spans="1:5">
      <c r="A222" s="165" t="s">
        <v>193</v>
      </c>
      <c r="B222" s="87"/>
      <c r="C222" s="87">
        <v>0</v>
      </c>
      <c r="D222" s="177"/>
      <c r="E222" s="81"/>
    </row>
    <row r="223" ht="20.1" customHeight="1" spans="1:5">
      <c r="A223" s="166" t="s">
        <v>75</v>
      </c>
      <c r="B223" s="87">
        <v>17</v>
      </c>
      <c r="C223" s="87">
        <v>10</v>
      </c>
      <c r="D223" s="177">
        <f>C223/B223*100</f>
        <v>58.8235294117647</v>
      </c>
      <c r="E223" s="81"/>
    </row>
    <row r="224" ht="20.1" customHeight="1" spans="1:5">
      <c r="A224" s="166" t="s">
        <v>194</v>
      </c>
      <c r="B224" s="87">
        <v>60</v>
      </c>
      <c r="C224" s="87">
        <v>86</v>
      </c>
      <c r="D224" s="177">
        <f>C224/B224*100</f>
        <v>143.333333333333</v>
      </c>
      <c r="E224" s="81"/>
    </row>
    <row r="225" s="72" customFormat="1" ht="20.1" customHeight="1" spans="1:5">
      <c r="A225" s="167" t="s">
        <v>195</v>
      </c>
      <c r="B225" s="179">
        <f>SUM(B226:B230)</f>
        <v>294</v>
      </c>
      <c r="C225" s="179">
        <v>269</v>
      </c>
      <c r="D225" s="177">
        <f>C225/B225*100</f>
        <v>91.4965986394558</v>
      </c>
      <c r="E225" s="86"/>
    </row>
    <row r="226" ht="20.1" customHeight="1" spans="1:5">
      <c r="A226" s="165" t="s">
        <v>66</v>
      </c>
      <c r="B226" s="180">
        <v>190</v>
      </c>
      <c r="C226" s="180">
        <v>161</v>
      </c>
      <c r="D226" s="177">
        <f>C226/B226*100</f>
        <v>84.7368421052632</v>
      </c>
      <c r="E226" s="81"/>
    </row>
    <row r="227" ht="20.1" customHeight="1" spans="1:5">
      <c r="A227" s="165" t="s">
        <v>67</v>
      </c>
      <c r="B227" s="180"/>
      <c r="C227" s="180">
        <v>0</v>
      </c>
      <c r="D227" s="177"/>
      <c r="E227" s="81"/>
    </row>
    <row r="228" ht="20.1" customHeight="1" spans="1:5">
      <c r="A228" s="165" t="s">
        <v>68</v>
      </c>
      <c r="B228" s="180"/>
      <c r="C228" s="180">
        <v>0</v>
      </c>
      <c r="D228" s="177"/>
      <c r="E228" s="81"/>
    </row>
    <row r="229" ht="20.1" customHeight="1" spans="1:5">
      <c r="A229" s="166" t="s">
        <v>75</v>
      </c>
      <c r="B229" s="180">
        <v>41</v>
      </c>
      <c r="C229" s="180">
        <v>48</v>
      </c>
      <c r="D229" s="177">
        <f>C229/B229*100</f>
        <v>117.073170731707</v>
      </c>
      <c r="E229" s="81"/>
    </row>
    <row r="230" ht="20.1" customHeight="1" spans="1:5">
      <c r="A230" s="166" t="s">
        <v>196</v>
      </c>
      <c r="B230" s="180">
        <v>63</v>
      </c>
      <c r="C230" s="180">
        <v>60</v>
      </c>
      <c r="D230" s="177">
        <f>C230/B230*100</f>
        <v>95.2380952380952</v>
      </c>
      <c r="E230" s="81"/>
    </row>
    <row r="231" s="72" customFormat="1" ht="20.1" customHeight="1" spans="1:5">
      <c r="A231" s="167" t="s">
        <v>197</v>
      </c>
      <c r="B231" s="178">
        <f>SUM(B232:B236)</f>
        <v>293</v>
      </c>
      <c r="C231" s="178">
        <v>161</v>
      </c>
      <c r="D231" s="177">
        <f>C231/B231*100</f>
        <v>54.9488054607508</v>
      </c>
      <c r="E231" s="86"/>
    </row>
    <row r="232" ht="20.1" customHeight="1" spans="1:5">
      <c r="A232" s="81" t="s">
        <v>66</v>
      </c>
      <c r="B232" s="81">
        <v>70</v>
      </c>
      <c r="C232" s="81">
        <v>82</v>
      </c>
      <c r="D232" s="177">
        <f>C232/B232*100</f>
        <v>117.142857142857</v>
      </c>
      <c r="E232" s="81"/>
    </row>
    <row r="233" ht="20.1" customHeight="1" spans="1:5">
      <c r="A233" s="165" t="s">
        <v>67</v>
      </c>
      <c r="B233" s="81"/>
      <c r="C233" s="81">
        <v>0</v>
      </c>
      <c r="D233" s="177"/>
      <c r="E233" s="81"/>
    </row>
    <row r="234" ht="20.1" customHeight="1" spans="1:5">
      <c r="A234" s="165" t="s">
        <v>68</v>
      </c>
      <c r="B234" s="81"/>
      <c r="C234" s="81">
        <v>0</v>
      </c>
      <c r="D234" s="177"/>
      <c r="E234" s="81"/>
    </row>
    <row r="235" ht="20.1" customHeight="1" spans="1:5">
      <c r="A235" s="165" t="s">
        <v>75</v>
      </c>
      <c r="B235" s="81">
        <v>15</v>
      </c>
      <c r="C235" s="81">
        <v>9</v>
      </c>
      <c r="D235" s="177">
        <f>C235/B235*100</f>
        <v>60</v>
      </c>
      <c r="E235" s="81"/>
    </row>
    <row r="236" ht="20.1" customHeight="1" spans="1:5">
      <c r="A236" s="166" t="s">
        <v>198</v>
      </c>
      <c r="B236" s="81">
        <v>208</v>
      </c>
      <c r="C236" s="81">
        <v>70</v>
      </c>
      <c r="D236" s="177">
        <f>C236/B236*100</f>
        <v>33.6538461538462</v>
      </c>
      <c r="E236" s="81"/>
    </row>
    <row r="237" s="72" customFormat="1" ht="20.1" customHeight="1" spans="1:5">
      <c r="A237" s="167" t="s">
        <v>199</v>
      </c>
      <c r="B237" s="86">
        <f>SUM(B238:B242)</f>
        <v>95</v>
      </c>
      <c r="C237" s="86">
        <v>74</v>
      </c>
      <c r="D237" s="177">
        <f>C237/B237*100</f>
        <v>77.8947368421053</v>
      </c>
      <c r="E237" s="86"/>
    </row>
    <row r="238" ht="20.1" customHeight="1" spans="1:5">
      <c r="A238" s="166" t="s">
        <v>66</v>
      </c>
      <c r="B238" s="81">
        <v>81</v>
      </c>
      <c r="C238" s="81">
        <v>73</v>
      </c>
      <c r="D238" s="177">
        <f>C238/B238*100</f>
        <v>90.1234567901235</v>
      </c>
      <c r="E238" s="81"/>
    </row>
    <row r="239" ht="20.1" customHeight="1" spans="1:5">
      <c r="A239" s="165" t="s">
        <v>67</v>
      </c>
      <c r="B239" s="81"/>
      <c r="C239" s="81">
        <v>0</v>
      </c>
      <c r="D239" s="177"/>
      <c r="E239" s="81"/>
    </row>
    <row r="240" ht="20.1" customHeight="1" spans="1:5">
      <c r="A240" s="165" t="s">
        <v>68</v>
      </c>
      <c r="B240" s="81"/>
      <c r="C240" s="81">
        <v>0</v>
      </c>
      <c r="D240" s="177"/>
      <c r="E240" s="81"/>
    </row>
    <row r="241" ht="20.1" customHeight="1" spans="1:5">
      <c r="A241" s="165" t="s">
        <v>75</v>
      </c>
      <c r="B241" s="81">
        <v>6</v>
      </c>
      <c r="C241" s="81">
        <v>1</v>
      </c>
      <c r="D241" s="177">
        <f>C241/B241*100</f>
        <v>16.6666666666667</v>
      </c>
      <c r="E241" s="81"/>
    </row>
    <row r="242" ht="20.1" customHeight="1" spans="1:5">
      <c r="A242" s="166" t="s">
        <v>200</v>
      </c>
      <c r="B242" s="81">
        <v>8</v>
      </c>
      <c r="C242" s="81">
        <v>0</v>
      </c>
      <c r="D242" s="177">
        <f>C242/B242*100</f>
        <v>0</v>
      </c>
      <c r="E242" s="81"/>
    </row>
    <row r="243" ht="20.1" customHeight="1" spans="1:5">
      <c r="A243" s="166" t="s">
        <v>201</v>
      </c>
      <c r="B243" s="81"/>
      <c r="C243" s="81">
        <v>0</v>
      </c>
      <c r="D243" s="177"/>
      <c r="E243" s="81"/>
    </row>
    <row r="244" ht="20.1" customHeight="1" spans="1:5">
      <c r="A244" s="166" t="s">
        <v>66</v>
      </c>
      <c r="B244" s="81"/>
      <c r="C244" s="81">
        <v>0</v>
      </c>
      <c r="D244" s="177"/>
      <c r="E244" s="81"/>
    </row>
    <row r="245" ht="20.1" customHeight="1" spans="1:5">
      <c r="A245" s="81" t="s">
        <v>67</v>
      </c>
      <c r="B245" s="81"/>
      <c r="C245" s="81">
        <v>0</v>
      </c>
      <c r="D245" s="177"/>
      <c r="E245" s="81"/>
    </row>
    <row r="246" ht="20.1" customHeight="1" spans="1:5">
      <c r="A246" s="165" t="s">
        <v>68</v>
      </c>
      <c r="B246" s="81"/>
      <c r="C246" s="81">
        <v>0</v>
      </c>
      <c r="D246" s="177"/>
      <c r="E246" s="81"/>
    </row>
    <row r="247" ht="20.1" customHeight="1" spans="1:5">
      <c r="A247" s="165" t="s">
        <v>75</v>
      </c>
      <c r="B247" s="81"/>
      <c r="C247" s="81">
        <v>0</v>
      </c>
      <c r="D247" s="177"/>
      <c r="E247" s="81"/>
    </row>
    <row r="248" ht="20.1" customHeight="1" spans="1:5">
      <c r="A248" s="165" t="s">
        <v>202</v>
      </c>
      <c r="B248" s="81"/>
      <c r="C248" s="81">
        <v>0</v>
      </c>
      <c r="D248" s="177"/>
      <c r="E248" s="81"/>
    </row>
    <row r="249" s="72" customFormat="1" ht="20.1" customHeight="1" spans="1:5">
      <c r="A249" s="167" t="s">
        <v>203</v>
      </c>
      <c r="B249" s="86">
        <f>SUM(B250:B254)</f>
        <v>396</v>
      </c>
      <c r="C249" s="86">
        <v>385</v>
      </c>
      <c r="D249" s="177">
        <f t="shared" ref="D249:D255" si="4">C249/B249*100</f>
        <v>97.2222222222222</v>
      </c>
      <c r="E249" s="86"/>
    </row>
    <row r="250" ht="20.1" customHeight="1" spans="1:5">
      <c r="A250" s="166" t="s">
        <v>66</v>
      </c>
      <c r="B250" s="81">
        <v>307</v>
      </c>
      <c r="C250" s="81">
        <v>240</v>
      </c>
      <c r="D250" s="177">
        <f t="shared" si="4"/>
        <v>78.1758957654723</v>
      </c>
      <c r="E250" s="81"/>
    </row>
    <row r="251" ht="20.1" customHeight="1" spans="1:5">
      <c r="A251" s="166" t="s">
        <v>67</v>
      </c>
      <c r="B251" s="81"/>
      <c r="C251" s="81">
        <v>0</v>
      </c>
      <c r="D251" s="177"/>
      <c r="E251" s="81"/>
    </row>
    <row r="252" ht="20.1" customHeight="1" spans="1:5">
      <c r="A252" s="165" t="s">
        <v>68</v>
      </c>
      <c r="B252" s="81"/>
      <c r="C252" s="81">
        <v>0</v>
      </c>
      <c r="D252" s="177"/>
      <c r="E252" s="81"/>
    </row>
    <row r="253" ht="20.1" customHeight="1" spans="1:5">
      <c r="A253" s="165" t="s">
        <v>75</v>
      </c>
      <c r="B253" s="81"/>
      <c r="C253" s="81">
        <v>0</v>
      </c>
      <c r="D253" s="177"/>
      <c r="E253" s="81"/>
    </row>
    <row r="254" ht="20.1" customHeight="1" spans="1:5">
      <c r="A254" s="165" t="s">
        <v>204</v>
      </c>
      <c r="B254" s="81">
        <v>89</v>
      </c>
      <c r="C254" s="81">
        <v>145</v>
      </c>
      <c r="D254" s="177">
        <f t="shared" si="4"/>
        <v>162.921348314607</v>
      </c>
      <c r="E254" s="81"/>
    </row>
    <row r="255" s="72" customFormat="1" ht="20.1" customHeight="1" spans="1:5">
      <c r="A255" s="167" t="s">
        <v>205</v>
      </c>
      <c r="B255" s="86">
        <f>SUM(B256:B257)</f>
        <v>219</v>
      </c>
      <c r="C255" s="86">
        <v>0</v>
      </c>
      <c r="D255" s="177">
        <f t="shared" si="4"/>
        <v>0</v>
      </c>
      <c r="E255" s="86">
        <f>SUM(E256:E257)</f>
        <v>0</v>
      </c>
    </row>
    <row r="256" ht="20.1" customHeight="1" spans="1:5">
      <c r="A256" s="166" t="s">
        <v>206</v>
      </c>
      <c r="B256" s="81"/>
      <c r="C256" s="81">
        <v>0</v>
      </c>
      <c r="D256" s="177"/>
      <c r="E256" s="81"/>
    </row>
    <row r="257" ht="20.1" customHeight="1" spans="1:5">
      <c r="A257" s="166" t="s">
        <v>207</v>
      </c>
      <c r="B257" s="81">
        <v>219</v>
      </c>
      <c r="C257" s="81">
        <v>0</v>
      </c>
      <c r="D257" s="177">
        <f>C257/B257*100</f>
        <v>0</v>
      </c>
      <c r="E257" s="81"/>
    </row>
    <row r="258" ht="20.1" customHeight="1" spans="1:5">
      <c r="A258" s="81" t="s">
        <v>208</v>
      </c>
      <c r="B258" s="81"/>
      <c r="C258" s="81">
        <v>0</v>
      </c>
      <c r="D258" s="177"/>
      <c r="E258" s="81"/>
    </row>
    <row r="259" ht="20.1" customHeight="1" spans="1:5">
      <c r="A259" s="165" t="s">
        <v>209</v>
      </c>
      <c r="B259" s="81"/>
      <c r="C259" s="81">
        <v>0</v>
      </c>
      <c r="D259" s="177"/>
      <c r="E259" s="81"/>
    </row>
    <row r="260" ht="20.1" customHeight="1" spans="1:5">
      <c r="A260" s="165" t="s">
        <v>210</v>
      </c>
      <c r="B260" s="81"/>
      <c r="C260" s="81">
        <v>0</v>
      </c>
      <c r="D260" s="177"/>
      <c r="E260" s="81"/>
    </row>
    <row r="261" ht="20.1" customHeight="1" spans="1:5">
      <c r="A261" s="81" t="s">
        <v>211</v>
      </c>
      <c r="B261" s="81"/>
      <c r="C261" s="81">
        <v>0</v>
      </c>
      <c r="D261" s="177"/>
      <c r="E261" s="81"/>
    </row>
    <row r="262" ht="20.1" customHeight="1" spans="1:5">
      <c r="A262" s="166" t="s">
        <v>212</v>
      </c>
      <c r="B262" s="81"/>
      <c r="C262" s="81">
        <v>0</v>
      </c>
      <c r="D262" s="177"/>
      <c r="E262" s="81"/>
    </row>
    <row r="263" ht="20.1" customHeight="1" spans="1:5">
      <c r="A263" s="166" t="s">
        <v>213</v>
      </c>
      <c r="B263" s="81"/>
      <c r="C263" s="81">
        <v>0</v>
      </c>
      <c r="D263" s="177"/>
      <c r="E263" s="81"/>
    </row>
    <row r="264" ht="20.1" customHeight="1" spans="1:5">
      <c r="A264" s="165" t="s">
        <v>214</v>
      </c>
      <c r="B264" s="81"/>
      <c r="C264" s="81">
        <v>0</v>
      </c>
      <c r="D264" s="177"/>
      <c r="E264" s="81"/>
    </row>
    <row r="265" ht="20.1" customHeight="1" spans="1:5">
      <c r="A265" s="165" t="s">
        <v>215</v>
      </c>
      <c r="B265" s="81"/>
      <c r="C265" s="81">
        <v>0</v>
      </c>
      <c r="D265" s="177"/>
      <c r="E265" s="81"/>
    </row>
    <row r="266" ht="20.1" customHeight="1" spans="1:5">
      <c r="A266" s="165" t="s">
        <v>216</v>
      </c>
      <c r="B266" s="81"/>
      <c r="C266" s="81">
        <v>0</v>
      </c>
      <c r="D266" s="177"/>
      <c r="E266" s="81"/>
    </row>
    <row r="267" ht="20.1" customHeight="1" spans="1:5">
      <c r="A267" s="166" t="s">
        <v>217</v>
      </c>
      <c r="B267" s="81"/>
      <c r="C267" s="81">
        <v>0</v>
      </c>
      <c r="D267" s="177"/>
      <c r="E267" s="81"/>
    </row>
    <row r="268" ht="20.1" customHeight="1" spans="1:5">
      <c r="A268" s="166" t="s">
        <v>218</v>
      </c>
      <c r="B268" s="81"/>
      <c r="C268" s="81">
        <v>0</v>
      </c>
      <c r="D268" s="177"/>
      <c r="E268" s="81"/>
    </row>
    <row r="269" ht="20.1" customHeight="1" spans="1:5">
      <c r="A269" s="166" t="s">
        <v>219</v>
      </c>
      <c r="B269" s="81"/>
      <c r="C269" s="81">
        <v>0</v>
      </c>
      <c r="D269" s="177"/>
      <c r="E269" s="81"/>
    </row>
    <row r="270" ht="20.1" customHeight="1" spans="1:5">
      <c r="A270" s="166" t="s">
        <v>220</v>
      </c>
      <c r="B270" s="81"/>
      <c r="C270" s="81">
        <v>0</v>
      </c>
      <c r="D270" s="177"/>
      <c r="E270" s="81"/>
    </row>
    <row r="271" ht="20.1" customHeight="1" spans="1:5">
      <c r="A271" s="166" t="s">
        <v>221</v>
      </c>
      <c r="B271" s="81"/>
      <c r="C271" s="81">
        <v>0</v>
      </c>
      <c r="D271" s="177"/>
      <c r="E271" s="81"/>
    </row>
    <row r="272" s="72" customFormat="1" ht="20.1" customHeight="1" spans="1:5">
      <c r="A272" s="86" t="s">
        <v>222</v>
      </c>
      <c r="B272" s="86">
        <f>B273+B283+B312+B324+B333+B390</f>
        <v>5120</v>
      </c>
      <c r="C272" s="86">
        <v>3339</v>
      </c>
      <c r="D272" s="177">
        <f>C272/B272*100</f>
        <v>65.21484375</v>
      </c>
      <c r="E272" s="86"/>
    </row>
    <row r="273" s="72" customFormat="1" ht="20.1" customHeight="1" spans="1:5">
      <c r="A273" s="164" t="s">
        <v>223</v>
      </c>
      <c r="B273" s="86">
        <f>SUM(B274:B282)</f>
        <v>220</v>
      </c>
      <c r="C273" s="86">
        <v>80</v>
      </c>
      <c r="D273" s="177">
        <f>C273/B273*100</f>
        <v>36.3636363636364</v>
      </c>
      <c r="E273" s="86"/>
    </row>
    <row r="274" ht="20.1" customHeight="1" spans="1:5">
      <c r="A274" s="165" t="s">
        <v>224</v>
      </c>
      <c r="B274" s="81">
        <v>104</v>
      </c>
      <c r="C274" s="81">
        <v>20</v>
      </c>
      <c r="D274" s="177">
        <f>C274/B274*100</f>
        <v>19.2307692307692</v>
      </c>
      <c r="E274" s="81"/>
    </row>
    <row r="275" ht="20.1" customHeight="1" spans="1:5">
      <c r="A275" s="165" t="s">
        <v>225</v>
      </c>
      <c r="B275" s="81"/>
      <c r="C275" s="81">
        <v>0</v>
      </c>
      <c r="D275" s="177"/>
      <c r="E275" s="81"/>
    </row>
    <row r="276" ht="20.1" customHeight="1" spans="1:5">
      <c r="A276" s="166" t="s">
        <v>226</v>
      </c>
      <c r="B276" s="81">
        <v>116</v>
      </c>
      <c r="C276" s="81">
        <v>60</v>
      </c>
      <c r="D276" s="177">
        <f>C276/B276*100</f>
        <v>51.7241379310345</v>
      </c>
      <c r="E276" s="81"/>
    </row>
    <row r="277" ht="20.1" customHeight="1" spans="1:5">
      <c r="A277" s="166" t="s">
        <v>227</v>
      </c>
      <c r="B277" s="81"/>
      <c r="C277" s="81">
        <v>0</v>
      </c>
      <c r="D277" s="177"/>
      <c r="E277" s="81"/>
    </row>
    <row r="278" ht="20.1" customHeight="1" spans="1:5">
      <c r="A278" s="166" t="s">
        <v>228</v>
      </c>
      <c r="B278" s="81"/>
      <c r="C278" s="81">
        <v>0</v>
      </c>
      <c r="D278" s="177"/>
      <c r="E278" s="81"/>
    </row>
    <row r="279" ht="20.1" customHeight="1" spans="1:5">
      <c r="A279" s="165" t="s">
        <v>229</v>
      </c>
      <c r="B279" s="81"/>
      <c r="C279" s="81">
        <v>0</v>
      </c>
      <c r="D279" s="177"/>
      <c r="E279" s="81"/>
    </row>
    <row r="280" ht="20.1" customHeight="1" spans="1:5">
      <c r="A280" s="165" t="s">
        <v>230</v>
      </c>
      <c r="B280" s="81"/>
      <c r="C280" s="81">
        <v>0</v>
      </c>
      <c r="D280" s="177"/>
      <c r="E280" s="81"/>
    </row>
    <row r="281" ht="20.1" customHeight="1" spans="1:5">
      <c r="A281" s="165" t="s">
        <v>231</v>
      </c>
      <c r="B281" s="81"/>
      <c r="C281" s="81">
        <v>0</v>
      </c>
      <c r="D281" s="177"/>
      <c r="E281" s="81"/>
    </row>
    <row r="282" ht="20.1" customHeight="1" spans="1:5">
      <c r="A282" s="166" t="s">
        <v>232</v>
      </c>
      <c r="B282" s="81"/>
      <c r="C282" s="81">
        <v>0</v>
      </c>
      <c r="D282" s="177"/>
      <c r="E282" s="81"/>
    </row>
    <row r="283" ht="20.1" customHeight="1" spans="1:5">
      <c r="A283" s="166" t="s">
        <v>233</v>
      </c>
      <c r="B283" s="81">
        <f>SUM(B284:B304)</f>
        <v>3312</v>
      </c>
      <c r="C283" s="81">
        <v>1901</v>
      </c>
      <c r="D283" s="177">
        <f>C283/B283*100</f>
        <v>57.3973429951691</v>
      </c>
      <c r="E283" s="81"/>
    </row>
    <row r="284" ht="20.1" customHeight="1" spans="1:5">
      <c r="A284" s="166" t="s">
        <v>66</v>
      </c>
      <c r="B284" s="81">
        <v>1677</v>
      </c>
      <c r="C284" s="81">
        <v>1450</v>
      </c>
      <c r="D284" s="177">
        <f>C284/B284*100</f>
        <v>86.463923673226</v>
      </c>
      <c r="E284" s="81"/>
    </row>
    <row r="285" ht="20.1" customHeight="1" spans="1:5">
      <c r="A285" s="81" t="s">
        <v>67</v>
      </c>
      <c r="B285" s="81"/>
      <c r="C285" s="81">
        <v>0</v>
      </c>
      <c r="D285" s="177"/>
      <c r="E285" s="81"/>
    </row>
    <row r="286" ht="20.1" customHeight="1" spans="1:5">
      <c r="A286" s="165" t="s">
        <v>68</v>
      </c>
      <c r="B286" s="81"/>
      <c r="C286" s="81">
        <v>0</v>
      </c>
      <c r="D286" s="177"/>
      <c r="E286" s="81"/>
    </row>
    <row r="287" ht="20.1" customHeight="1" spans="1:5">
      <c r="A287" s="165" t="s">
        <v>234</v>
      </c>
      <c r="B287" s="81">
        <v>116</v>
      </c>
      <c r="C287" s="81">
        <v>0</v>
      </c>
      <c r="D287" s="177">
        <f>C287/B287*100</f>
        <v>0</v>
      </c>
      <c r="E287" s="81"/>
    </row>
    <row r="288" ht="20.1" customHeight="1" spans="1:5">
      <c r="A288" s="165" t="s">
        <v>235</v>
      </c>
      <c r="B288" s="81"/>
      <c r="C288" s="81">
        <v>0</v>
      </c>
      <c r="D288" s="177"/>
      <c r="E288" s="81"/>
    </row>
    <row r="289" ht="20.1" customHeight="1" spans="1:5">
      <c r="A289" s="166" t="s">
        <v>236</v>
      </c>
      <c r="B289" s="81"/>
      <c r="C289" s="81">
        <v>0</v>
      </c>
      <c r="D289" s="177"/>
      <c r="E289" s="81"/>
    </row>
    <row r="290" ht="20.1" customHeight="1" spans="1:5">
      <c r="A290" s="166" t="s">
        <v>237</v>
      </c>
      <c r="B290" s="81"/>
      <c r="C290" s="81">
        <v>0</v>
      </c>
      <c r="D290" s="177"/>
      <c r="E290" s="81"/>
    </row>
    <row r="291" ht="20.1" customHeight="1" spans="1:5">
      <c r="A291" s="166" t="s">
        <v>238</v>
      </c>
      <c r="B291" s="81"/>
      <c r="C291" s="81">
        <v>0</v>
      </c>
      <c r="D291" s="177"/>
      <c r="E291" s="81"/>
    </row>
    <row r="292" ht="20.1" customHeight="1" spans="1:5">
      <c r="A292" s="165" t="s">
        <v>239</v>
      </c>
      <c r="B292" s="81"/>
      <c r="C292" s="81">
        <v>0</v>
      </c>
      <c r="D292" s="177"/>
      <c r="E292" s="81"/>
    </row>
    <row r="293" ht="20.1" customHeight="1" spans="1:5">
      <c r="A293" s="165" t="s">
        <v>240</v>
      </c>
      <c r="B293" s="81"/>
      <c r="C293" s="81">
        <v>0</v>
      </c>
      <c r="D293" s="177"/>
      <c r="E293" s="81"/>
    </row>
    <row r="294" ht="20.1" customHeight="1" spans="1:5">
      <c r="A294" s="165" t="s">
        <v>241</v>
      </c>
      <c r="B294" s="81"/>
      <c r="C294" s="81">
        <v>5</v>
      </c>
      <c r="D294" s="177"/>
      <c r="E294" s="81"/>
    </row>
    <row r="295" ht="20.1" customHeight="1" spans="1:5">
      <c r="A295" s="166" t="s">
        <v>242</v>
      </c>
      <c r="B295" s="81">
        <v>24</v>
      </c>
      <c r="C295" s="81">
        <v>78</v>
      </c>
      <c r="D295" s="177">
        <f>C295/B295*100</f>
        <v>325</v>
      </c>
      <c r="E295" s="81"/>
    </row>
    <row r="296" ht="20.1" customHeight="1" spans="1:5">
      <c r="A296" s="166" t="s">
        <v>243</v>
      </c>
      <c r="B296" s="81"/>
      <c r="C296" s="81">
        <v>0</v>
      </c>
      <c r="D296" s="177"/>
      <c r="E296" s="81"/>
    </row>
    <row r="297" ht="20.1" customHeight="1" spans="1:5">
      <c r="A297" s="166" t="s">
        <v>244</v>
      </c>
      <c r="B297" s="81"/>
      <c r="C297" s="81">
        <v>0</v>
      </c>
      <c r="D297" s="177"/>
      <c r="E297" s="81"/>
    </row>
    <row r="298" ht="20.1" customHeight="1" spans="1:5">
      <c r="A298" s="81" t="s">
        <v>245</v>
      </c>
      <c r="B298" s="81"/>
      <c r="C298" s="81">
        <v>0</v>
      </c>
      <c r="D298" s="177"/>
      <c r="E298" s="81"/>
    </row>
    <row r="299" ht="20.1" customHeight="1" spans="1:5">
      <c r="A299" s="165" t="s">
        <v>246</v>
      </c>
      <c r="B299" s="81"/>
      <c r="C299" s="81">
        <v>0</v>
      </c>
      <c r="D299" s="177"/>
      <c r="E299" s="81"/>
    </row>
    <row r="300" ht="20.1" customHeight="1" spans="1:5">
      <c r="A300" s="165" t="s">
        <v>247</v>
      </c>
      <c r="B300" s="81">
        <v>1013</v>
      </c>
      <c r="C300" s="81">
        <v>25</v>
      </c>
      <c r="D300" s="177">
        <f>C300/B300*100</f>
        <v>2.46791707798618</v>
      </c>
      <c r="E300" s="81"/>
    </row>
    <row r="301" ht="20.1" customHeight="1" spans="1:5">
      <c r="A301" s="165" t="s">
        <v>248</v>
      </c>
      <c r="B301" s="81"/>
      <c r="C301" s="81">
        <v>0</v>
      </c>
      <c r="D301" s="177"/>
      <c r="E301" s="81"/>
    </row>
    <row r="302" ht="20.1" customHeight="1" spans="1:5">
      <c r="A302" s="166" t="s">
        <v>109</v>
      </c>
      <c r="B302" s="81">
        <v>40</v>
      </c>
      <c r="C302" s="81">
        <v>0</v>
      </c>
      <c r="D302" s="177">
        <f>C302/B302*100</f>
        <v>0</v>
      </c>
      <c r="E302" s="81"/>
    </row>
    <row r="303" ht="20.1" customHeight="1" spans="1:5">
      <c r="A303" s="166" t="s">
        <v>75</v>
      </c>
      <c r="B303" s="81"/>
      <c r="C303" s="81">
        <v>0</v>
      </c>
      <c r="D303" s="177"/>
      <c r="E303" s="81"/>
    </row>
    <row r="304" ht="20.1" customHeight="1" spans="1:5">
      <c r="A304" s="166" t="s">
        <v>249</v>
      </c>
      <c r="B304" s="81">
        <v>442</v>
      </c>
      <c r="C304" s="81">
        <v>343</v>
      </c>
      <c r="D304" s="177">
        <f>C304/B304*100</f>
        <v>77.6018099547511</v>
      </c>
      <c r="E304" s="81"/>
    </row>
    <row r="305" ht="20.1" customHeight="1" spans="1:5">
      <c r="A305" s="165" t="s">
        <v>250</v>
      </c>
      <c r="B305" s="81"/>
      <c r="C305" s="81">
        <v>0</v>
      </c>
      <c r="D305" s="177"/>
      <c r="E305" s="81"/>
    </row>
    <row r="306" ht="20.1" customHeight="1" spans="1:5">
      <c r="A306" s="165" t="s">
        <v>66</v>
      </c>
      <c r="B306" s="81"/>
      <c r="C306" s="81">
        <v>0</v>
      </c>
      <c r="D306" s="177"/>
      <c r="E306" s="81"/>
    </row>
    <row r="307" ht="20.1" customHeight="1" spans="1:5">
      <c r="A307" s="165" t="s">
        <v>67</v>
      </c>
      <c r="B307" s="81"/>
      <c r="C307" s="81">
        <v>0</v>
      </c>
      <c r="D307" s="177"/>
      <c r="E307" s="81"/>
    </row>
    <row r="308" ht="20.1" customHeight="1" spans="1:5">
      <c r="A308" s="166" t="s">
        <v>68</v>
      </c>
      <c r="B308" s="81"/>
      <c r="C308" s="81">
        <v>0</v>
      </c>
      <c r="D308" s="177"/>
      <c r="E308" s="81"/>
    </row>
    <row r="309" ht="20.1" customHeight="1" spans="1:5">
      <c r="A309" s="166" t="s">
        <v>251</v>
      </c>
      <c r="B309" s="81"/>
      <c r="C309" s="81">
        <v>0</v>
      </c>
      <c r="D309" s="177"/>
      <c r="E309" s="81"/>
    </row>
    <row r="310" ht="20.1" customHeight="1" spans="1:5">
      <c r="A310" s="166" t="s">
        <v>75</v>
      </c>
      <c r="B310" s="81"/>
      <c r="C310" s="81">
        <v>0</v>
      </c>
      <c r="D310" s="177"/>
      <c r="E310" s="81"/>
    </row>
    <row r="311" ht="20.1" customHeight="1" spans="1:5">
      <c r="A311" s="81" t="s">
        <v>252</v>
      </c>
      <c r="B311" s="81"/>
      <c r="C311" s="81">
        <v>0</v>
      </c>
      <c r="D311" s="177"/>
      <c r="E311" s="81"/>
    </row>
    <row r="312" ht="20.1" customHeight="1" spans="1:5">
      <c r="A312" s="165" t="s">
        <v>253</v>
      </c>
      <c r="B312" s="81">
        <f>SUM(B313:B323)</f>
        <v>507</v>
      </c>
      <c r="C312" s="81">
        <v>385</v>
      </c>
      <c r="D312" s="177">
        <f>C312/B312*100</f>
        <v>75.9368836291913</v>
      </c>
      <c r="E312" s="81"/>
    </row>
    <row r="313" ht="20.1" customHeight="1" spans="1:5">
      <c r="A313" s="165" t="s">
        <v>66</v>
      </c>
      <c r="B313" s="81">
        <v>314</v>
      </c>
      <c r="C313" s="81">
        <v>266</v>
      </c>
      <c r="D313" s="177">
        <f>C313/B313*100</f>
        <v>84.7133757961784</v>
      </c>
      <c r="E313" s="81"/>
    </row>
    <row r="314" ht="20.1" customHeight="1" spans="1:5">
      <c r="A314" s="165" t="s">
        <v>67</v>
      </c>
      <c r="B314" s="81"/>
      <c r="C314" s="81">
        <v>0</v>
      </c>
      <c r="D314" s="177"/>
      <c r="E314" s="81"/>
    </row>
    <row r="315" ht="20.1" customHeight="1" spans="1:5">
      <c r="A315" s="166" t="s">
        <v>68</v>
      </c>
      <c r="B315" s="81"/>
      <c r="C315" s="81">
        <v>0</v>
      </c>
      <c r="D315" s="177"/>
      <c r="E315" s="81"/>
    </row>
    <row r="316" ht="20.1" customHeight="1" spans="1:5">
      <c r="A316" s="166" t="s">
        <v>254</v>
      </c>
      <c r="B316" s="81">
        <v>5</v>
      </c>
      <c r="C316" s="81">
        <v>5</v>
      </c>
      <c r="D316" s="177">
        <f>C316/B316*100</f>
        <v>100</v>
      </c>
      <c r="E316" s="81"/>
    </row>
    <row r="317" ht="20.1" customHeight="1" spans="1:5">
      <c r="A317" s="166" t="s">
        <v>255</v>
      </c>
      <c r="B317" s="81"/>
      <c r="C317" s="81">
        <v>0</v>
      </c>
      <c r="D317" s="177"/>
      <c r="E317" s="81"/>
    </row>
    <row r="318" ht="20.1" customHeight="1" spans="1:5">
      <c r="A318" s="165" t="s">
        <v>256</v>
      </c>
      <c r="B318" s="81"/>
      <c r="C318" s="81">
        <v>0</v>
      </c>
      <c r="D318" s="177"/>
      <c r="E318" s="81"/>
    </row>
    <row r="319" ht="20.1" customHeight="1" spans="1:5">
      <c r="A319" s="165" t="s">
        <v>257</v>
      </c>
      <c r="B319" s="81"/>
      <c r="C319" s="81">
        <v>0</v>
      </c>
      <c r="D319" s="177"/>
      <c r="E319" s="81"/>
    </row>
    <row r="320" ht="20.1" customHeight="1" spans="1:5">
      <c r="A320" s="165" t="s">
        <v>258</v>
      </c>
      <c r="B320" s="81"/>
      <c r="C320" s="81">
        <v>0</v>
      </c>
      <c r="D320" s="177"/>
      <c r="E320" s="81"/>
    </row>
    <row r="321" ht="20.1" customHeight="1" spans="1:5">
      <c r="A321" s="166" t="s">
        <v>259</v>
      </c>
      <c r="B321" s="81">
        <v>20</v>
      </c>
      <c r="C321" s="81">
        <v>0</v>
      </c>
      <c r="D321" s="177">
        <f>C321/B321*100</f>
        <v>0</v>
      </c>
      <c r="E321" s="81"/>
    </row>
    <row r="322" ht="20.1" customHeight="1" spans="1:5">
      <c r="A322" s="166" t="s">
        <v>75</v>
      </c>
      <c r="B322" s="81"/>
      <c r="C322" s="81">
        <v>0</v>
      </c>
      <c r="D322" s="177"/>
      <c r="E322" s="81"/>
    </row>
    <row r="323" ht="20.1" customHeight="1" spans="1:5">
      <c r="A323" s="166" t="s">
        <v>260</v>
      </c>
      <c r="B323" s="81">
        <v>168</v>
      </c>
      <c r="C323" s="81">
        <v>114</v>
      </c>
      <c r="D323" s="177">
        <f>C323/B323*100</f>
        <v>67.8571428571429</v>
      </c>
      <c r="E323" s="81"/>
    </row>
    <row r="324" ht="20.1" customHeight="1" spans="1:5">
      <c r="A324" s="81" t="s">
        <v>261</v>
      </c>
      <c r="B324" s="81">
        <f>SUM(B325:B332)</f>
        <v>735</v>
      </c>
      <c r="C324" s="81">
        <v>698</v>
      </c>
      <c r="D324" s="177">
        <f>C324/B324*100</f>
        <v>94.9659863945578</v>
      </c>
      <c r="E324" s="81"/>
    </row>
    <row r="325" ht="20.1" customHeight="1" spans="1:5">
      <c r="A325" s="165" t="s">
        <v>66</v>
      </c>
      <c r="B325" s="81">
        <v>523</v>
      </c>
      <c r="C325" s="81">
        <v>503</v>
      </c>
      <c r="D325" s="177">
        <f>C325/B325*100</f>
        <v>96.1759082217973</v>
      </c>
      <c r="E325" s="81"/>
    </row>
    <row r="326" ht="20.1" customHeight="1" spans="1:5">
      <c r="A326" s="165" t="s">
        <v>67</v>
      </c>
      <c r="B326" s="81"/>
      <c r="C326" s="81">
        <v>0</v>
      </c>
      <c r="D326" s="177"/>
      <c r="E326" s="81"/>
    </row>
    <row r="327" ht="20.1" customHeight="1" spans="1:5">
      <c r="A327" s="165" t="s">
        <v>68</v>
      </c>
      <c r="B327" s="81"/>
      <c r="C327" s="81">
        <v>0</v>
      </c>
      <c r="D327" s="177"/>
      <c r="E327" s="81"/>
    </row>
    <row r="328" ht="20.1" customHeight="1" spans="1:5">
      <c r="A328" s="166" t="s">
        <v>262</v>
      </c>
      <c r="B328" s="81"/>
      <c r="C328" s="81">
        <v>0</v>
      </c>
      <c r="D328" s="177"/>
      <c r="E328" s="81"/>
    </row>
    <row r="329" ht="20.1" customHeight="1" spans="1:5">
      <c r="A329" s="166" t="s">
        <v>263</v>
      </c>
      <c r="B329" s="81"/>
      <c r="C329" s="81">
        <v>0</v>
      </c>
      <c r="D329" s="177"/>
      <c r="E329" s="81"/>
    </row>
    <row r="330" ht="20.1" customHeight="1" spans="1:5">
      <c r="A330" s="166" t="s">
        <v>264</v>
      </c>
      <c r="B330" s="81"/>
      <c r="C330" s="81">
        <v>0</v>
      </c>
      <c r="D330" s="177"/>
      <c r="E330" s="81"/>
    </row>
    <row r="331" ht="20.1" customHeight="1" spans="1:5">
      <c r="A331" s="165" t="s">
        <v>75</v>
      </c>
      <c r="B331" s="81"/>
      <c r="C331" s="81">
        <v>0</v>
      </c>
      <c r="D331" s="177"/>
      <c r="E331" s="81"/>
    </row>
    <row r="332" ht="20.1" customHeight="1" spans="1:5">
      <c r="A332" s="165" t="s">
        <v>265</v>
      </c>
      <c r="B332" s="81">
        <v>212</v>
      </c>
      <c r="C332" s="81">
        <v>195</v>
      </c>
      <c r="D332" s="177">
        <f>C332/B332*100</f>
        <v>91.9811320754717</v>
      </c>
      <c r="E332" s="81"/>
    </row>
    <row r="333" ht="20.1" customHeight="1" spans="1:5">
      <c r="A333" s="165" t="s">
        <v>266</v>
      </c>
      <c r="B333" s="81">
        <f>SUM(B334:B346)</f>
        <v>334</v>
      </c>
      <c r="C333" s="81">
        <v>270</v>
      </c>
      <c r="D333" s="177">
        <f>C333/B333*100</f>
        <v>80.8383233532934</v>
      </c>
      <c r="E333" s="81"/>
    </row>
    <row r="334" ht="20.1" customHeight="1" spans="1:5">
      <c r="A334" s="166" t="s">
        <v>66</v>
      </c>
      <c r="B334" s="81">
        <v>194</v>
      </c>
      <c r="C334" s="81">
        <v>152</v>
      </c>
      <c r="D334" s="177">
        <f>C334/B334*100</f>
        <v>78.3505154639175</v>
      </c>
      <c r="E334" s="81"/>
    </row>
    <row r="335" ht="20.1" customHeight="1" spans="1:5">
      <c r="A335" s="166" t="s">
        <v>67</v>
      </c>
      <c r="B335" s="81"/>
      <c r="C335" s="81">
        <v>0</v>
      </c>
      <c r="D335" s="177"/>
      <c r="E335" s="81"/>
    </row>
    <row r="336" ht="20.1" customHeight="1" spans="1:5">
      <c r="A336" s="166" t="s">
        <v>68</v>
      </c>
      <c r="B336" s="81"/>
      <c r="C336" s="81">
        <v>0</v>
      </c>
      <c r="D336" s="177"/>
      <c r="E336" s="81"/>
    </row>
    <row r="337" ht="20.1" customHeight="1" spans="1:5">
      <c r="A337" s="81" t="s">
        <v>267</v>
      </c>
      <c r="B337" s="81">
        <v>16</v>
      </c>
      <c r="C337" s="81">
        <v>8</v>
      </c>
      <c r="D337" s="177">
        <f>C337/B337*100</f>
        <v>50</v>
      </c>
      <c r="E337" s="81"/>
    </row>
    <row r="338" ht="20.1" customHeight="1" spans="1:5">
      <c r="A338" s="165" t="s">
        <v>268</v>
      </c>
      <c r="B338" s="81">
        <v>7</v>
      </c>
      <c r="C338" s="81">
        <v>10</v>
      </c>
      <c r="D338" s="177">
        <f>C338/B338*100</f>
        <v>142.857142857143</v>
      </c>
      <c r="E338" s="81"/>
    </row>
    <row r="339" ht="20.1" customHeight="1" spans="1:5">
      <c r="A339" s="165" t="s">
        <v>269</v>
      </c>
      <c r="B339" s="81">
        <v>33</v>
      </c>
      <c r="C339" s="81">
        <v>32</v>
      </c>
      <c r="D339" s="177">
        <f>C339/B339*100</f>
        <v>96.969696969697</v>
      </c>
      <c r="E339" s="81"/>
    </row>
    <row r="340" ht="20.1" customHeight="1" spans="1:5">
      <c r="A340" s="165" t="s">
        <v>270</v>
      </c>
      <c r="B340" s="81">
        <v>9</v>
      </c>
      <c r="C340" s="81">
        <v>8</v>
      </c>
      <c r="D340" s="177">
        <f>C340/B340*100</f>
        <v>88.8888888888889</v>
      </c>
      <c r="E340" s="81"/>
    </row>
    <row r="341" ht="20.1" customHeight="1" spans="1:5">
      <c r="A341" s="166" t="s">
        <v>271</v>
      </c>
      <c r="B341" s="81"/>
      <c r="C341" s="81">
        <v>0</v>
      </c>
      <c r="D341" s="177"/>
      <c r="E341" s="81"/>
    </row>
    <row r="342" ht="20.1" customHeight="1" spans="1:5">
      <c r="A342" s="166" t="s">
        <v>272</v>
      </c>
      <c r="B342" s="81"/>
      <c r="C342" s="81">
        <v>0</v>
      </c>
      <c r="D342" s="177"/>
      <c r="E342" s="81"/>
    </row>
    <row r="343" ht="20.1" customHeight="1" spans="1:5">
      <c r="A343" s="166" t="s">
        <v>273</v>
      </c>
      <c r="B343" s="81">
        <v>3</v>
      </c>
      <c r="C343" s="81">
        <v>3</v>
      </c>
      <c r="D343" s="177">
        <f>C343/B343*100</f>
        <v>100</v>
      </c>
      <c r="E343" s="81"/>
    </row>
    <row r="344" ht="20.1" customHeight="1" spans="1:5">
      <c r="A344" s="166" t="s">
        <v>274</v>
      </c>
      <c r="B344" s="81"/>
      <c r="C344" s="81">
        <v>0</v>
      </c>
      <c r="D344" s="177"/>
      <c r="E344" s="81"/>
    </row>
    <row r="345" ht="20.1" customHeight="1" spans="1:5">
      <c r="A345" s="166" t="s">
        <v>75</v>
      </c>
      <c r="B345" s="81">
        <v>9</v>
      </c>
      <c r="C345" s="81">
        <v>8</v>
      </c>
      <c r="D345" s="177">
        <f>C345/B345*100</f>
        <v>88.8888888888889</v>
      </c>
      <c r="E345" s="81"/>
    </row>
    <row r="346" ht="20.1" customHeight="1" spans="1:5">
      <c r="A346" s="165" t="s">
        <v>275</v>
      </c>
      <c r="B346" s="81">
        <v>63</v>
      </c>
      <c r="C346" s="81">
        <v>49</v>
      </c>
      <c r="D346" s="177">
        <f>C346/B346*100</f>
        <v>77.7777777777778</v>
      </c>
      <c r="E346" s="81"/>
    </row>
    <row r="347" ht="20.1" customHeight="1" spans="1:5">
      <c r="A347" s="165" t="s">
        <v>276</v>
      </c>
      <c r="B347" s="81"/>
      <c r="C347" s="81">
        <v>0</v>
      </c>
      <c r="D347" s="177"/>
      <c r="E347" s="81"/>
    </row>
    <row r="348" ht="20.1" customHeight="1" spans="1:5">
      <c r="A348" s="165" t="s">
        <v>66</v>
      </c>
      <c r="B348" s="81"/>
      <c r="C348" s="81">
        <v>0</v>
      </c>
      <c r="D348" s="177"/>
      <c r="E348" s="81"/>
    </row>
    <row r="349" ht="20.1" customHeight="1" spans="1:5">
      <c r="A349" s="166" t="s">
        <v>67</v>
      </c>
      <c r="B349" s="81"/>
      <c r="C349" s="81">
        <v>0</v>
      </c>
      <c r="D349" s="177"/>
      <c r="E349" s="81"/>
    </row>
    <row r="350" ht="20.1" customHeight="1" spans="1:5">
      <c r="A350" s="166" t="s">
        <v>68</v>
      </c>
      <c r="B350" s="81"/>
      <c r="C350" s="81">
        <v>0</v>
      </c>
      <c r="D350" s="177"/>
      <c r="E350" s="81"/>
    </row>
    <row r="351" ht="20.1" customHeight="1" spans="1:5">
      <c r="A351" s="166" t="s">
        <v>277</v>
      </c>
      <c r="B351" s="81"/>
      <c r="C351" s="81">
        <v>0</v>
      </c>
      <c r="D351" s="177"/>
      <c r="E351" s="81"/>
    </row>
    <row r="352" ht="20.1" customHeight="1" spans="1:5">
      <c r="A352" s="81" t="s">
        <v>278</v>
      </c>
      <c r="B352" s="81"/>
      <c r="C352" s="81">
        <v>0</v>
      </c>
      <c r="D352" s="177"/>
      <c r="E352" s="81"/>
    </row>
    <row r="353" ht="20.1" customHeight="1" spans="1:5">
      <c r="A353" s="165" t="s">
        <v>279</v>
      </c>
      <c r="B353" s="81"/>
      <c r="C353" s="81">
        <v>0</v>
      </c>
      <c r="D353" s="177"/>
      <c r="E353" s="81"/>
    </row>
    <row r="354" ht="20.1" customHeight="1" spans="1:5">
      <c r="A354" s="165" t="s">
        <v>75</v>
      </c>
      <c r="B354" s="81"/>
      <c r="C354" s="81">
        <v>0</v>
      </c>
      <c r="D354" s="177"/>
      <c r="E354" s="81"/>
    </row>
    <row r="355" ht="20.1" customHeight="1" spans="1:5">
      <c r="A355" s="165" t="s">
        <v>280</v>
      </c>
      <c r="B355" s="81"/>
      <c r="C355" s="81">
        <v>0</v>
      </c>
      <c r="D355" s="177"/>
      <c r="E355" s="81"/>
    </row>
    <row r="356" ht="20.1" customHeight="1" spans="1:5">
      <c r="A356" s="166" t="s">
        <v>281</v>
      </c>
      <c r="B356" s="81"/>
      <c r="C356" s="81">
        <v>0</v>
      </c>
      <c r="D356" s="177"/>
      <c r="E356" s="81"/>
    </row>
    <row r="357" ht="20.1" customHeight="1" spans="1:5">
      <c r="A357" s="166" t="s">
        <v>66</v>
      </c>
      <c r="B357" s="81"/>
      <c r="C357" s="81">
        <v>0</v>
      </c>
      <c r="D357" s="177"/>
      <c r="E357" s="81"/>
    </row>
    <row r="358" ht="20.1" customHeight="1" spans="1:5">
      <c r="A358" s="166" t="s">
        <v>67</v>
      </c>
      <c r="B358" s="81"/>
      <c r="C358" s="81">
        <v>0</v>
      </c>
      <c r="D358" s="177"/>
      <c r="E358" s="81"/>
    </row>
    <row r="359" ht="20.1" customHeight="1" spans="1:5">
      <c r="A359" s="165" t="s">
        <v>68</v>
      </c>
      <c r="B359" s="81"/>
      <c r="C359" s="81">
        <v>0</v>
      </c>
      <c r="D359" s="177"/>
      <c r="E359" s="81"/>
    </row>
    <row r="360" ht="20.1" customHeight="1" spans="1:5">
      <c r="A360" s="165" t="s">
        <v>282</v>
      </c>
      <c r="B360" s="81"/>
      <c r="C360" s="81">
        <v>0</v>
      </c>
      <c r="D360" s="177"/>
      <c r="E360" s="81"/>
    </row>
    <row r="361" ht="20.1" customHeight="1" spans="1:5">
      <c r="A361" s="165" t="s">
        <v>283</v>
      </c>
      <c r="B361" s="81"/>
      <c r="C361" s="81">
        <v>0</v>
      </c>
      <c r="D361" s="177"/>
      <c r="E361" s="81"/>
    </row>
    <row r="362" ht="20.1" customHeight="1" spans="1:5">
      <c r="A362" s="166" t="s">
        <v>284</v>
      </c>
      <c r="B362" s="81"/>
      <c r="C362" s="81">
        <v>0</v>
      </c>
      <c r="D362" s="177"/>
      <c r="E362" s="81"/>
    </row>
    <row r="363" ht="20.1" customHeight="1" spans="1:5">
      <c r="A363" s="166" t="s">
        <v>75</v>
      </c>
      <c r="B363" s="81"/>
      <c r="C363" s="81">
        <v>0</v>
      </c>
      <c r="D363" s="177"/>
      <c r="E363" s="81"/>
    </row>
    <row r="364" ht="20.1" customHeight="1" spans="1:5">
      <c r="A364" s="166" t="s">
        <v>285</v>
      </c>
      <c r="B364" s="81"/>
      <c r="C364" s="81">
        <v>0</v>
      </c>
      <c r="D364" s="177"/>
      <c r="E364" s="81"/>
    </row>
    <row r="365" ht="20.1" customHeight="1" spans="1:5">
      <c r="A365" s="81" t="s">
        <v>286</v>
      </c>
      <c r="B365" s="81"/>
      <c r="C365" s="81">
        <v>0</v>
      </c>
      <c r="D365" s="177"/>
      <c r="E365" s="81"/>
    </row>
    <row r="366" ht="20.1" customHeight="1" spans="1:5">
      <c r="A366" s="165" t="s">
        <v>66</v>
      </c>
      <c r="B366" s="81"/>
      <c r="C366" s="81">
        <v>0</v>
      </c>
      <c r="D366" s="177"/>
      <c r="E366" s="81"/>
    </row>
    <row r="367" ht="20.1" customHeight="1" spans="1:5">
      <c r="A367" s="165" t="s">
        <v>67</v>
      </c>
      <c r="B367" s="81"/>
      <c r="C367" s="81">
        <v>0</v>
      </c>
      <c r="D367" s="177"/>
      <c r="E367" s="81"/>
    </row>
    <row r="368" ht="20.1" customHeight="1" spans="1:5">
      <c r="A368" s="165" t="s">
        <v>68</v>
      </c>
      <c r="B368" s="81"/>
      <c r="C368" s="81">
        <v>0</v>
      </c>
      <c r="D368" s="177"/>
      <c r="E368" s="81"/>
    </row>
    <row r="369" ht="20.1" customHeight="1" spans="1:5">
      <c r="A369" s="166" t="s">
        <v>287</v>
      </c>
      <c r="B369" s="81"/>
      <c r="C369" s="81">
        <v>0</v>
      </c>
      <c r="D369" s="177"/>
      <c r="E369" s="81"/>
    </row>
    <row r="370" ht="20.1" customHeight="1" spans="1:5">
      <c r="A370" s="166" t="s">
        <v>288</v>
      </c>
      <c r="B370" s="81"/>
      <c r="C370" s="81">
        <v>0</v>
      </c>
      <c r="D370" s="177"/>
      <c r="E370" s="81"/>
    </row>
    <row r="371" ht="20.1" customHeight="1" spans="1:5">
      <c r="A371" s="166" t="s">
        <v>75</v>
      </c>
      <c r="B371" s="81"/>
      <c r="C371" s="81">
        <v>0</v>
      </c>
      <c r="D371" s="177"/>
      <c r="E371" s="81"/>
    </row>
    <row r="372" ht="20.1" customHeight="1" spans="1:5">
      <c r="A372" s="165" t="s">
        <v>289</v>
      </c>
      <c r="B372" s="81"/>
      <c r="C372" s="81">
        <v>0</v>
      </c>
      <c r="D372" s="177"/>
      <c r="E372" s="81"/>
    </row>
    <row r="373" ht="20.1" customHeight="1" spans="1:5">
      <c r="A373" s="165" t="s">
        <v>290</v>
      </c>
      <c r="B373" s="81"/>
      <c r="C373" s="81">
        <v>0</v>
      </c>
      <c r="D373" s="177"/>
      <c r="E373" s="81"/>
    </row>
    <row r="374" ht="20.1" customHeight="1" spans="1:5">
      <c r="A374" s="165" t="s">
        <v>66</v>
      </c>
      <c r="B374" s="81"/>
      <c r="C374" s="81">
        <v>0</v>
      </c>
      <c r="D374" s="177"/>
      <c r="E374" s="81"/>
    </row>
    <row r="375" ht="20.1" customHeight="1" spans="1:5">
      <c r="A375" s="166" t="s">
        <v>67</v>
      </c>
      <c r="B375" s="81"/>
      <c r="C375" s="81">
        <v>0</v>
      </c>
      <c r="D375" s="177"/>
      <c r="E375" s="81"/>
    </row>
    <row r="376" ht="20.1" customHeight="1" spans="1:5">
      <c r="A376" s="166" t="s">
        <v>291</v>
      </c>
      <c r="B376" s="81"/>
      <c r="C376" s="81">
        <v>0</v>
      </c>
      <c r="D376" s="177"/>
      <c r="E376" s="81"/>
    </row>
    <row r="377" ht="20.1" customHeight="1" spans="1:5">
      <c r="A377" s="166" t="s">
        <v>292</v>
      </c>
      <c r="B377" s="81"/>
      <c r="C377" s="81">
        <v>0</v>
      </c>
      <c r="D377" s="177"/>
      <c r="E377" s="81"/>
    </row>
    <row r="378" ht="20.1" customHeight="1" spans="1:5">
      <c r="A378" s="81" t="s">
        <v>293</v>
      </c>
      <c r="B378" s="81"/>
      <c r="C378" s="81">
        <v>0</v>
      </c>
      <c r="D378" s="177"/>
      <c r="E378" s="81"/>
    </row>
    <row r="379" ht="20.1" customHeight="1" spans="1:5">
      <c r="A379" s="165" t="s">
        <v>246</v>
      </c>
      <c r="B379" s="81"/>
      <c r="C379" s="81">
        <v>0</v>
      </c>
      <c r="D379" s="177"/>
      <c r="E379" s="81"/>
    </row>
    <row r="380" ht="20.1" customHeight="1" spans="1:5">
      <c r="A380" s="165" t="s">
        <v>294</v>
      </c>
      <c r="B380" s="81"/>
      <c r="C380" s="81">
        <v>0</v>
      </c>
      <c r="D380" s="177"/>
      <c r="E380" s="81"/>
    </row>
    <row r="381" ht="20.1" customHeight="1" spans="1:5">
      <c r="A381" s="165" t="s">
        <v>295</v>
      </c>
      <c r="B381" s="81"/>
      <c r="C381" s="81">
        <v>0</v>
      </c>
      <c r="D381" s="177"/>
      <c r="E381" s="81"/>
    </row>
    <row r="382" ht="20.1" customHeight="1" spans="1:5">
      <c r="A382" s="165" t="s">
        <v>296</v>
      </c>
      <c r="B382" s="81"/>
      <c r="C382" s="81">
        <v>0</v>
      </c>
      <c r="D382" s="177"/>
      <c r="E382" s="81"/>
    </row>
    <row r="383" ht="20.1" customHeight="1" spans="1:5">
      <c r="A383" s="166" t="s">
        <v>66</v>
      </c>
      <c r="B383" s="81"/>
      <c r="C383" s="81">
        <v>0</v>
      </c>
      <c r="D383" s="177"/>
      <c r="E383" s="81"/>
    </row>
    <row r="384" ht="20.1" customHeight="1" spans="1:5">
      <c r="A384" s="166" t="s">
        <v>297</v>
      </c>
      <c r="B384" s="81"/>
      <c r="C384" s="81">
        <v>0</v>
      </c>
      <c r="D384" s="177"/>
      <c r="E384" s="81"/>
    </row>
    <row r="385" ht="20.1" customHeight="1" spans="1:5">
      <c r="A385" s="166" t="s">
        <v>298</v>
      </c>
      <c r="B385" s="81"/>
      <c r="C385" s="81">
        <v>0</v>
      </c>
      <c r="D385" s="177"/>
      <c r="E385" s="81"/>
    </row>
    <row r="386" ht="20.1" customHeight="1" spans="1:5">
      <c r="A386" s="166" t="s">
        <v>299</v>
      </c>
      <c r="B386" s="81"/>
      <c r="C386" s="81">
        <v>0</v>
      </c>
      <c r="D386" s="177"/>
      <c r="E386" s="81"/>
    </row>
    <row r="387" ht="20.1" customHeight="1" spans="1:5">
      <c r="A387" s="81" t="s">
        <v>300</v>
      </c>
      <c r="B387" s="81"/>
      <c r="C387" s="81">
        <v>0</v>
      </c>
      <c r="D387" s="177"/>
      <c r="E387" s="81"/>
    </row>
    <row r="388" ht="20.1" customHeight="1" spans="1:5">
      <c r="A388" s="165" t="s">
        <v>301</v>
      </c>
      <c r="B388" s="81"/>
      <c r="C388" s="81">
        <v>0</v>
      </c>
      <c r="D388" s="177"/>
      <c r="E388" s="81"/>
    </row>
    <row r="389" ht="20.1" customHeight="1" spans="1:5">
      <c r="A389" s="165" t="s">
        <v>302</v>
      </c>
      <c r="B389" s="81"/>
      <c r="C389" s="81">
        <v>0</v>
      </c>
      <c r="D389" s="177"/>
      <c r="E389" s="81"/>
    </row>
    <row r="390" ht="20.1" customHeight="1" spans="1:5">
      <c r="A390" s="165" t="s">
        <v>303</v>
      </c>
      <c r="B390" s="81">
        <v>12</v>
      </c>
      <c r="C390" s="81">
        <v>5</v>
      </c>
      <c r="D390" s="177">
        <f>C390/B390*100</f>
        <v>41.6666666666667</v>
      </c>
      <c r="E390" s="81"/>
    </row>
    <row r="391" ht="20.1" customHeight="1" spans="1:5">
      <c r="A391" s="81" t="s">
        <v>304</v>
      </c>
      <c r="B391" s="81">
        <f>B392+B397+B406+B413+B419+B423+B427+B431+B437</f>
        <v>13946</v>
      </c>
      <c r="C391" s="81">
        <v>9982</v>
      </c>
      <c r="D391" s="177">
        <f>C391/B391*100</f>
        <v>71.5760791624839</v>
      </c>
      <c r="E391" s="81"/>
    </row>
    <row r="392" ht="20.1" customHeight="1" spans="1:5">
      <c r="A392" s="166" t="s">
        <v>305</v>
      </c>
      <c r="B392" s="81">
        <f>SUM(B393:B396)</f>
        <v>267</v>
      </c>
      <c r="C392" s="81">
        <v>207</v>
      </c>
      <c r="D392" s="177">
        <f>C392/B392*100</f>
        <v>77.5280898876404</v>
      </c>
      <c r="E392" s="81"/>
    </row>
    <row r="393" ht="20.1" customHeight="1" spans="1:5">
      <c r="A393" s="165" t="s">
        <v>66</v>
      </c>
      <c r="B393" s="81">
        <v>154</v>
      </c>
      <c r="C393" s="81">
        <v>124</v>
      </c>
      <c r="D393" s="177">
        <f>C393/B393*100</f>
        <v>80.5194805194805</v>
      </c>
      <c r="E393" s="81"/>
    </row>
    <row r="394" ht="20.1" customHeight="1" spans="1:5">
      <c r="A394" s="165" t="s">
        <v>67</v>
      </c>
      <c r="B394" s="81"/>
      <c r="C394" s="81">
        <v>0</v>
      </c>
      <c r="D394" s="177"/>
      <c r="E394" s="81"/>
    </row>
    <row r="395" ht="20.1" customHeight="1" spans="1:5">
      <c r="A395" s="165" t="s">
        <v>68</v>
      </c>
      <c r="B395" s="81"/>
      <c r="C395" s="81">
        <v>0</v>
      </c>
      <c r="D395" s="177"/>
      <c r="E395" s="81"/>
    </row>
    <row r="396" ht="20.1" customHeight="1" spans="1:5">
      <c r="A396" s="166" t="s">
        <v>306</v>
      </c>
      <c r="B396" s="81">
        <v>113</v>
      </c>
      <c r="C396" s="81">
        <v>83</v>
      </c>
      <c r="D396" s="177">
        <f t="shared" ref="D396:D401" si="5">C396/B396*100</f>
        <v>73.4513274336283</v>
      </c>
      <c r="E396" s="81"/>
    </row>
    <row r="397" ht="20.1" customHeight="1" spans="1:5">
      <c r="A397" s="165" t="s">
        <v>307</v>
      </c>
      <c r="B397" s="81">
        <f>SUM(B398:B405)</f>
        <v>12889</v>
      </c>
      <c r="C397" s="81">
        <v>9005</v>
      </c>
      <c r="D397" s="177">
        <f t="shared" si="5"/>
        <v>69.8657770191636</v>
      </c>
      <c r="E397" s="81"/>
    </row>
    <row r="398" ht="20.1" customHeight="1" spans="1:5">
      <c r="A398" s="165" t="s">
        <v>308</v>
      </c>
      <c r="B398" s="81">
        <v>838</v>
      </c>
      <c r="C398" s="81">
        <v>813</v>
      </c>
      <c r="D398" s="177">
        <f t="shared" si="5"/>
        <v>97.0167064439141</v>
      </c>
      <c r="E398" s="81"/>
    </row>
    <row r="399" ht="20.1" customHeight="1" spans="1:5">
      <c r="A399" s="165" t="s">
        <v>309</v>
      </c>
      <c r="B399" s="81">
        <v>5483</v>
      </c>
      <c r="C399" s="81">
        <v>3921</v>
      </c>
      <c r="D399" s="177">
        <f t="shared" si="5"/>
        <v>71.5119460149553</v>
      </c>
      <c r="E399" s="81"/>
    </row>
    <row r="400" ht="20.1" customHeight="1" spans="1:5">
      <c r="A400" s="166" t="s">
        <v>310</v>
      </c>
      <c r="B400" s="81">
        <v>3329</v>
      </c>
      <c r="C400" s="81">
        <v>2849</v>
      </c>
      <c r="D400" s="177">
        <f t="shared" si="5"/>
        <v>85.581255632322</v>
      </c>
      <c r="E400" s="81"/>
    </row>
    <row r="401" ht="20.1" customHeight="1" spans="1:5">
      <c r="A401" s="166" t="s">
        <v>311</v>
      </c>
      <c r="B401" s="81">
        <v>1181</v>
      </c>
      <c r="C401" s="81">
        <v>1073</v>
      </c>
      <c r="D401" s="177">
        <f t="shared" si="5"/>
        <v>90.8552074513125</v>
      </c>
      <c r="E401" s="81"/>
    </row>
    <row r="402" ht="20.1" customHeight="1" spans="1:5">
      <c r="A402" s="166" t="s">
        <v>312</v>
      </c>
      <c r="B402" s="81"/>
      <c r="C402" s="81">
        <v>0</v>
      </c>
      <c r="D402" s="177"/>
      <c r="E402" s="81"/>
    </row>
    <row r="403" ht="20.1" customHeight="1" spans="1:5">
      <c r="A403" s="165" t="s">
        <v>313</v>
      </c>
      <c r="B403" s="81"/>
      <c r="C403" s="81">
        <v>0</v>
      </c>
      <c r="D403" s="177"/>
      <c r="E403" s="81"/>
    </row>
    <row r="404" ht="20.1" customHeight="1" spans="1:5">
      <c r="A404" s="165" t="s">
        <v>314</v>
      </c>
      <c r="B404" s="81"/>
      <c r="C404" s="81">
        <v>0</v>
      </c>
      <c r="D404" s="177"/>
      <c r="E404" s="81"/>
    </row>
    <row r="405" ht="20.1" customHeight="1" spans="1:5">
      <c r="A405" s="165" t="s">
        <v>315</v>
      </c>
      <c r="B405" s="81">
        <v>2058</v>
      </c>
      <c r="C405" s="81">
        <v>349</v>
      </c>
      <c r="D405" s="177">
        <f>C405/B405*100</f>
        <v>16.958211856171</v>
      </c>
      <c r="E405" s="81"/>
    </row>
    <row r="406" ht="20.1" customHeight="1" spans="1:5">
      <c r="A406" s="165" t="s">
        <v>316</v>
      </c>
      <c r="B406" s="81">
        <f>SUM(B407:B412)</f>
        <v>423</v>
      </c>
      <c r="C406" s="81">
        <v>305</v>
      </c>
      <c r="D406" s="177">
        <f>C406/B406*100</f>
        <v>72.1040189125296</v>
      </c>
      <c r="E406" s="81"/>
    </row>
    <row r="407" ht="20.1" customHeight="1" spans="1:5">
      <c r="A407" s="165" t="s">
        <v>317</v>
      </c>
      <c r="B407" s="81"/>
      <c r="C407" s="81">
        <v>0</v>
      </c>
      <c r="D407" s="177"/>
      <c r="E407" s="81"/>
    </row>
    <row r="408" ht="20.1" customHeight="1" spans="1:5">
      <c r="A408" s="165" t="s">
        <v>318</v>
      </c>
      <c r="B408" s="81">
        <v>15</v>
      </c>
      <c r="C408" s="81">
        <v>0</v>
      </c>
      <c r="D408" s="177">
        <f>C408/B408*100</f>
        <v>0</v>
      </c>
      <c r="E408" s="81"/>
    </row>
    <row r="409" ht="20.1" customHeight="1" spans="1:5">
      <c r="A409" s="165" t="s">
        <v>319</v>
      </c>
      <c r="B409" s="81"/>
      <c r="C409" s="81">
        <v>0</v>
      </c>
      <c r="D409" s="177"/>
      <c r="E409" s="81"/>
    </row>
    <row r="410" ht="20.1" customHeight="1" spans="1:5">
      <c r="A410" s="166" t="s">
        <v>320</v>
      </c>
      <c r="B410" s="81">
        <v>366</v>
      </c>
      <c r="C410" s="81">
        <v>297</v>
      </c>
      <c r="D410" s="177">
        <f>C410/B410*100</f>
        <v>81.1475409836066</v>
      </c>
      <c r="E410" s="81"/>
    </row>
    <row r="411" ht="20.1" customHeight="1" spans="1:5">
      <c r="A411" s="166" t="s">
        <v>321</v>
      </c>
      <c r="B411" s="81"/>
      <c r="C411" s="81">
        <v>0</v>
      </c>
      <c r="D411" s="177"/>
      <c r="E411" s="81"/>
    </row>
    <row r="412" ht="20.1" customHeight="1" spans="1:5">
      <c r="A412" s="166" t="s">
        <v>322</v>
      </c>
      <c r="B412" s="81">
        <v>42</v>
      </c>
      <c r="C412" s="81">
        <v>8</v>
      </c>
      <c r="D412" s="177">
        <f>C412/B412*100</f>
        <v>19.047619047619</v>
      </c>
      <c r="E412" s="81"/>
    </row>
    <row r="413" ht="20.1" customHeight="1" spans="1:5">
      <c r="A413" s="81" t="s">
        <v>323</v>
      </c>
      <c r="B413" s="81">
        <f>SUM(B414:B418)</f>
        <v>43</v>
      </c>
      <c r="C413" s="81">
        <v>39</v>
      </c>
      <c r="D413" s="177">
        <f>C413/B413*100</f>
        <v>90.6976744186046</v>
      </c>
      <c r="E413" s="81"/>
    </row>
    <row r="414" ht="20.1" customHeight="1" spans="1:5">
      <c r="A414" s="165" t="s">
        <v>324</v>
      </c>
      <c r="B414" s="81">
        <v>43</v>
      </c>
      <c r="C414" s="81">
        <v>39</v>
      </c>
      <c r="D414" s="177">
        <f>C414/B414*100</f>
        <v>90.6976744186046</v>
      </c>
      <c r="E414" s="81"/>
    </row>
    <row r="415" ht="20.1" customHeight="1" spans="1:5">
      <c r="A415" s="165" t="s">
        <v>325</v>
      </c>
      <c r="B415" s="81"/>
      <c r="C415" s="81">
        <v>0</v>
      </c>
      <c r="D415" s="177"/>
      <c r="E415" s="81"/>
    </row>
    <row r="416" ht="20.1" customHeight="1" spans="1:5">
      <c r="A416" s="165" t="s">
        <v>326</v>
      </c>
      <c r="B416" s="81"/>
      <c r="C416" s="81">
        <v>0</v>
      </c>
      <c r="D416" s="177"/>
      <c r="E416" s="81"/>
    </row>
    <row r="417" ht="20.1" customHeight="1" spans="1:5">
      <c r="A417" s="166" t="s">
        <v>327</v>
      </c>
      <c r="B417" s="81"/>
      <c r="C417" s="81">
        <v>0</v>
      </c>
      <c r="D417" s="177"/>
      <c r="E417" s="81"/>
    </row>
    <row r="418" ht="20.1" customHeight="1" spans="1:5">
      <c r="A418" s="166" t="s">
        <v>328</v>
      </c>
      <c r="B418" s="81"/>
      <c r="C418" s="81">
        <v>0</v>
      </c>
      <c r="D418" s="177"/>
      <c r="E418" s="81"/>
    </row>
    <row r="419" ht="20.1" customHeight="1" spans="1:5">
      <c r="A419" s="166" t="s">
        <v>329</v>
      </c>
      <c r="B419" s="81">
        <f>SUM(B420:B422)</f>
        <v>59</v>
      </c>
      <c r="C419" s="81">
        <v>52</v>
      </c>
      <c r="D419" s="177">
        <f>C419/B419*100</f>
        <v>88.135593220339</v>
      </c>
      <c r="E419" s="81"/>
    </row>
    <row r="420" ht="20.1" customHeight="1" spans="1:5">
      <c r="A420" s="165" t="s">
        <v>330</v>
      </c>
      <c r="B420" s="81"/>
      <c r="C420" s="81">
        <v>1</v>
      </c>
      <c r="D420" s="177"/>
      <c r="E420" s="81"/>
    </row>
    <row r="421" ht="20.1" customHeight="1" spans="1:5">
      <c r="A421" s="165" t="s">
        <v>331</v>
      </c>
      <c r="B421" s="81"/>
      <c r="C421" s="81">
        <v>0</v>
      </c>
      <c r="D421" s="177"/>
      <c r="E421" s="81"/>
    </row>
    <row r="422" ht="20.1" customHeight="1" spans="1:5">
      <c r="A422" s="165" t="s">
        <v>332</v>
      </c>
      <c r="B422" s="81">
        <v>59</v>
      </c>
      <c r="C422" s="81">
        <v>51</v>
      </c>
      <c r="D422" s="177">
        <f>C422/B422*100</f>
        <v>86.4406779661017</v>
      </c>
      <c r="E422" s="81"/>
    </row>
    <row r="423" ht="20.1" customHeight="1" spans="1:5">
      <c r="A423" s="166" t="s">
        <v>333</v>
      </c>
      <c r="B423" s="81"/>
      <c r="C423" s="81">
        <v>0</v>
      </c>
      <c r="D423" s="177"/>
      <c r="E423" s="81"/>
    </row>
    <row r="424" ht="20.1" customHeight="1" spans="1:5">
      <c r="A424" s="166" t="s">
        <v>334</v>
      </c>
      <c r="B424" s="81"/>
      <c r="C424" s="81">
        <v>0</v>
      </c>
      <c r="D424" s="177"/>
      <c r="E424" s="81"/>
    </row>
    <row r="425" ht="20.1" customHeight="1" spans="1:5">
      <c r="A425" s="166" t="s">
        <v>335</v>
      </c>
      <c r="B425" s="81"/>
      <c r="C425" s="81">
        <v>0</v>
      </c>
      <c r="D425" s="177"/>
      <c r="E425" s="81"/>
    </row>
    <row r="426" ht="20.1" customHeight="1" spans="1:5">
      <c r="A426" s="81" t="s">
        <v>336</v>
      </c>
      <c r="B426" s="81"/>
      <c r="C426" s="81">
        <v>0</v>
      </c>
      <c r="D426" s="177"/>
      <c r="E426" s="81"/>
    </row>
    <row r="427" ht="20.1" customHeight="1" spans="1:5">
      <c r="A427" s="165" t="s">
        <v>337</v>
      </c>
      <c r="B427" s="81">
        <f>SUM(B428:B430)</f>
        <v>2</v>
      </c>
      <c r="C427" s="81">
        <v>2</v>
      </c>
      <c r="D427" s="177">
        <f t="shared" ref="D427:D434" si="6">C427/B427*100</f>
        <v>100</v>
      </c>
      <c r="E427" s="81">
        <f>SUM(E428:E430)</f>
        <v>0</v>
      </c>
    </row>
    <row r="428" ht="20.1" customHeight="1" spans="1:5">
      <c r="A428" s="165" t="s">
        <v>338</v>
      </c>
      <c r="B428" s="81">
        <v>2</v>
      </c>
      <c r="C428" s="81">
        <v>2</v>
      </c>
      <c r="D428" s="177">
        <f t="shared" si="6"/>
        <v>100</v>
      </c>
      <c r="E428" s="81"/>
    </row>
    <row r="429" ht="20.1" customHeight="1" spans="1:5">
      <c r="A429" s="165" t="s">
        <v>339</v>
      </c>
      <c r="B429" s="81"/>
      <c r="C429" s="81">
        <v>0</v>
      </c>
      <c r="D429" s="177"/>
      <c r="E429" s="81"/>
    </row>
    <row r="430" ht="20.1" customHeight="1" spans="1:5">
      <c r="A430" s="166" t="s">
        <v>340</v>
      </c>
      <c r="B430" s="81"/>
      <c r="C430" s="81">
        <v>0</v>
      </c>
      <c r="D430" s="177"/>
      <c r="E430" s="81"/>
    </row>
    <row r="431" ht="20.1" customHeight="1" spans="1:5">
      <c r="A431" s="166" t="s">
        <v>341</v>
      </c>
      <c r="B431" s="81">
        <f>SUM(B432:B436)</f>
        <v>194</v>
      </c>
      <c r="C431" s="81">
        <v>143</v>
      </c>
      <c r="D431" s="177">
        <f t="shared" si="6"/>
        <v>73.7113402061856</v>
      </c>
      <c r="E431" s="81"/>
    </row>
    <row r="432" ht="20.1" customHeight="1" spans="1:5">
      <c r="A432" s="166" t="s">
        <v>342</v>
      </c>
      <c r="B432" s="81">
        <v>54</v>
      </c>
      <c r="C432" s="81">
        <v>44</v>
      </c>
      <c r="D432" s="177">
        <f t="shared" si="6"/>
        <v>81.4814814814815</v>
      </c>
      <c r="E432" s="81"/>
    </row>
    <row r="433" ht="20.1" customHeight="1" spans="1:5">
      <c r="A433" s="165" t="s">
        <v>343</v>
      </c>
      <c r="B433" s="81">
        <v>137</v>
      </c>
      <c r="C433" s="81">
        <v>99</v>
      </c>
      <c r="D433" s="177">
        <f t="shared" si="6"/>
        <v>72.2627737226277</v>
      </c>
      <c r="E433" s="81"/>
    </row>
    <row r="434" ht="19.5" customHeight="1" spans="1:5">
      <c r="A434" s="165" t="s">
        <v>344</v>
      </c>
      <c r="B434" s="81">
        <v>3</v>
      </c>
      <c r="C434" s="81">
        <v>0</v>
      </c>
      <c r="D434" s="177">
        <f t="shared" si="6"/>
        <v>0</v>
      </c>
      <c r="E434" s="81"/>
    </row>
    <row r="435" ht="20.1" customHeight="1" spans="1:5">
      <c r="A435" s="165" t="s">
        <v>345</v>
      </c>
      <c r="B435" s="81"/>
      <c r="C435" s="81">
        <v>0</v>
      </c>
      <c r="D435" s="177"/>
      <c r="E435" s="81"/>
    </row>
    <row r="436" ht="20.1" customHeight="1" spans="1:5">
      <c r="A436" s="165" t="s">
        <v>346</v>
      </c>
      <c r="B436" s="81"/>
      <c r="C436" s="81">
        <v>0</v>
      </c>
      <c r="D436" s="177"/>
      <c r="E436" s="81"/>
    </row>
    <row r="437" ht="20.1" customHeight="1" spans="1:5">
      <c r="A437" s="165" t="s">
        <v>347</v>
      </c>
      <c r="B437" s="181">
        <f>SUM(B438:B443)</f>
        <v>69</v>
      </c>
      <c r="C437" s="181">
        <v>229</v>
      </c>
      <c r="D437" s="177">
        <f>C437/B437*100</f>
        <v>331.884057971014</v>
      </c>
      <c r="E437" s="81"/>
    </row>
    <row r="438" ht="20.1" customHeight="1" spans="1:5">
      <c r="A438" s="166" t="s">
        <v>348</v>
      </c>
      <c r="B438" s="81"/>
      <c r="C438" s="81">
        <v>74</v>
      </c>
      <c r="D438" s="177"/>
      <c r="E438" s="81"/>
    </row>
    <row r="439" ht="20.1" customHeight="1" spans="1:5">
      <c r="A439" s="166" t="s">
        <v>349</v>
      </c>
      <c r="B439" s="81"/>
      <c r="C439" s="81">
        <v>0</v>
      </c>
      <c r="D439" s="177"/>
      <c r="E439" s="81"/>
    </row>
    <row r="440" ht="20.1" customHeight="1" spans="1:5">
      <c r="A440" s="166" t="s">
        <v>350</v>
      </c>
      <c r="B440" s="81"/>
      <c r="C440" s="81">
        <v>0</v>
      </c>
      <c r="D440" s="177"/>
      <c r="E440" s="81"/>
    </row>
    <row r="441" ht="20.1" customHeight="1" spans="1:5">
      <c r="A441" s="81" t="s">
        <v>351</v>
      </c>
      <c r="B441" s="81"/>
      <c r="C441" s="81">
        <v>0</v>
      </c>
      <c r="D441" s="177"/>
      <c r="E441" s="81"/>
    </row>
    <row r="442" ht="20.1" customHeight="1" spans="1:5">
      <c r="A442" s="165" t="s">
        <v>352</v>
      </c>
      <c r="B442" s="81"/>
      <c r="C442" s="81">
        <v>0</v>
      </c>
      <c r="D442" s="177"/>
      <c r="E442" s="81"/>
    </row>
    <row r="443" ht="20.1" customHeight="1" spans="1:5">
      <c r="A443" s="165" t="s">
        <v>353</v>
      </c>
      <c r="B443" s="81">
        <v>69</v>
      </c>
      <c r="C443" s="81">
        <v>155</v>
      </c>
      <c r="D443" s="177">
        <f>C443/B443*100</f>
        <v>224.63768115942</v>
      </c>
      <c r="E443" s="81"/>
    </row>
    <row r="444" ht="20.1" customHeight="1" spans="1:5">
      <c r="A444" s="165" t="s">
        <v>354</v>
      </c>
      <c r="B444" s="81"/>
      <c r="C444" s="81">
        <v>0</v>
      </c>
      <c r="D444" s="177"/>
      <c r="E444" s="81"/>
    </row>
    <row r="445" ht="20.1" customHeight="1" spans="1:5">
      <c r="A445" s="81" t="s">
        <v>355</v>
      </c>
      <c r="B445" s="81">
        <f>B446+B451+B460+B466+B472+B477+B482+B489+B493+B496</f>
        <v>979</v>
      </c>
      <c r="C445" s="81">
        <v>132</v>
      </c>
      <c r="D445" s="177">
        <f>C445/B445*100</f>
        <v>13.4831460674157</v>
      </c>
      <c r="E445" s="81">
        <f>E446+E451+E460+E466+E472+E477+E482+E489+E493+E496</f>
        <v>0</v>
      </c>
    </row>
    <row r="446" ht="20.1" customHeight="1" spans="1:5">
      <c r="A446" s="166" t="s">
        <v>356</v>
      </c>
      <c r="B446" s="81">
        <f>SUM(B447:B450)</f>
        <v>354</v>
      </c>
      <c r="C446" s="81">
        <v>106</v>
      </c>
      <c r="D446" s="177">
        <f>C446/B446*100</f>
        <v>29.9435028248588</v>
      </c>
      <c r="E446" s="81">
        <f>SUM(E447:E450)</f>
        <v>0</v>
      </c>
    </row>
    <row r="447" ht="20.1" customHeight="1" spans="1:5">
      <c r="A447" s="165" t="s">
        <v>66</v>
      </c>
      <c r="B447" s="81">
        <v>247</v>
      </c>
      <c r="C447" s="81">
        <v>68</v>
      </c>
      <c r="D447" s="177">
        <f>C447/B447*100</f>
        <v>27.5303643724696</v>
      </c>
      <c r="E447" s="81"/>
    </row>
    <row r="448" ht="20.1" customHeight="1" spans="1:5">
      <c r="A448" s="165" t="s">
        <v>67</v>
      </c>
      <c r="B448" s="81"/>
      <c r="C448" s="81">
        <v>0</v>
      </c>
      <c r="D448" s="177"/>
      <c r="E448" s="81"/>
    </row>
    <row r="449" ht="20.1" customHeight="1" spans="1:5">
      <c r="A449" s="165" t="s">
        <v>68</v>
      </c>
      <c r="B449" s="81"/>
      <c r="C449" s="81">
        <v>0</v>
      </c>
      <c r="D449" s="177"/>
      <c r="E449" s="81"/>
    </row>
    <row r="450" ht="20.1" customHeight="1" spans="1:5">
      <c r="A450" s="166" t="s">
        <v>357</v>
      </c>
      <c r="B450" s="81">
        <v>107</v>
      </c>
      <c r="C450" s="81">
        <v>38</v>
      </c>
      <c r="D450" s="177">
        <f>C450/B450*100</f>
        <v>35.5140186915888</v>
      </c>
      <c r="E450" s="81"/>
    </row>
    <row r="451" ht="20.1" customHeight="1" spans="1:5">
      <c r="A451" s="165" t="s">
        <v>358</v>
      </c>
      <c r="B451" s="81"/>
      <c r="C451" s="81">
        <v>0</v>
      </c>
      <c r="D451" s="177"/>
      <c r="E451" s="81"/>
    </row>
    <row r="452" ht="20.1" customHeight="1" spans="1:5">
      <c r="A452" s="165" t="s">
        <v>359</v>
      </c>
      <c r="B452" s="81"/>
      <c r="C452" s="81">
        <v>0</v>
      </c>
      <c r="D452" s="177"/>
      <c r="E452" s="81"/>
    </row>
    <row r="453" ht="20.1" customHeight="1" spans="1:5">
      <c r="A453" s="165" t="s">
        <v>360</v>
      </c>
      <c r="B453" s="81"/>
      <c r="C453" s="81">
        <v>0</v>
      </c>
      <c r="D453" s="177"/>
      <c r="E453" s="81"/>
    </row>
    <row r="454" ht="20.1" customHeight="1" spans="1:5">
      <c r="A454" s="81" t="s">
        <v>361</v>
      </c>
      <c r="B454" s="81"/>
      <c r="C454" s="81">
        <v>0</v>
      </c>
      <c r="D454" s="177"/>
      <c r="E454" s="81"/>
    </row>
    <row r="455" ht="20.1" customHeight="1" spans="1:5">
      <c r="A455" s="165" t="s">
        <v>362</v>
      </c>
      <c r="B455" s="81"/>
      <c r="C455" s="81">
        <v>0</v>
      </c>
      <c r="D455" s="177"/>
      <c r="E455" s="81"/>
    </row>
    <row r="456" ht="20.1" customHeight="1" spans="1:5">
      <c r="A456" s="165" t="s">
        <v>363</v>
      </c>
      <c r="B456" s="81"/>
      <c r="C456" s="81">
        <v>0</v>
      </c>
      <c r="D456" s="177"/>
      <c r="E456" s="81"/>
    </row>
    <row r="457" ht="20.1" customHeight="1" spans="1:5">
      <c r="A457" s="165" t="s">
        <v>364</v>
      </c>
      <c r="B457" s="81"/>
      <c r="C457" s="81">
        <v>0</v>
      </c>
      <c r="D457" s="177"/>
      <c r="E457" s="81"/>
    </row>
    <row r="458" ht="20.1" customHeight="1" spans="1:5">
      <c r="A458" s="166" t="s">
        <v>365</v>
      </c>
      <c r="B458" s="81"/>
      <c r="C458" s="81">
        <v>0</v>
      </c>
      <c r="D458" s="177"/>
      <c r="E458" s="81"/>
    </row>
    <row r="459" ht="20.1" customHeight="1" spans="1:5">
      <c r="A459" s="166" t="s">
        <v>366</v>
      </c>
      <c r="B459" s="81"/>
      <c r="C459" s="81">
        <v>0</v>
      </c>
      <c r="D459" s="177"/>
      <c r="E459" s="81"/>
    </row>
    <row r="460" ht="20.1" customHeight="1" spans="1:5">
      <c r="A460" s="166" t="s">
        <v>367</v>
      </c>
      <c r="B460" s="81"/>
      <c r="C460" s="81">
        <v>0</v>
      </c>
      <c r="D460" s="177"/>
      <c r="E460" s="81"/>
    </row>
    <row r="461" ht="20.1" customHeight="1" spans="1:5">
      <c r="A461" s="165" t="s">
        <v>359</v>
      </c>
      <c r="B461" s="81"/>
      <c r="C461" s="81">
        <v>0</v>
      </c>
      <c r="D461" s="177"/>
      <c r="E461" s="81"/>
    </row>
    <row r="462" ht="20.1" customHeight="1" spans="1:5">
      <c r="A462" s="165" t="s">
        <v>368</v>
      </c>
      <c r="B462" s="81"/>
      <c r="C462" s="81">
        <v>0</v>
      </c>
      <c r="D462" s="177"/>
      <c r="E462" s="81"/>
    </row>
    <row r="463" ht="20.1" customHeight="1" spans="1:5">
      <c r="A463" s="165" t="s">
        <v>369</v>
      </c>
      <c r="B463" s="81"/>
      <c r="C463" s="81">
        <v>0</v>
      </c>
      <c r="D463" s="177"/>
      <c r="E463" s="81"/>
    </row>
    <row r="464" ht="20.1" customHeight="1" spans="1:5">
      <c r="A464" s="166" t="s">
        <v>370</v>
      </c>
      <c r="B464" s="81"/>
      <c r="C464" s="81">
        <v>0</v>
      </c>
      <c r="D464" s="177"/>
      <c r="E464" s="81"/>
    </row>
    <row r="465" ht="20.1" customHeight="1" spans="1:5">
      <c r="A465" s="166" t="s">
        <v>371</v>
      </c>
      <c r="B465" s="81"/>
      <c r="C465" s="81">
        <v>0</v>
      </c>
      <c r="D465" s="177"/>
      <c r="E465" s="81"/>
    </row>
    <row r="466" ht="20.1" customHeight="1" spans="1:5">
      <c r="A466" s="166" t="s">
        <v>372</v>
      </c>
      <c r="B466" s="81">
        <f>SUM(B467:B471)</f>
        <v>320</v>
      </c>
      <c r="C466" s="81">
        <v>0</v>
      </c>
      <c r="D466" s="177">
        <f t="shared" ref="D466:D471" si="7">C466/B466*100</f>
        <v>0</v>
      </c>
      <c r="E466" s="81"/>
    </row>
    <row r="467" ht="20.1" customHeight="1" spans="1:5">
      <c r="A467" s="81" t="s">
        <v>359</v>
      </c>
      <c r="B467" s="81"/>
      <c r="C467" s="81">
        <v>0</v>
      </c>
      <c r="D467" s="177"/>
      <c r="E467" s="81"/>
    </row>
    <row r="468" ht="20.1" customHeight="1" spans="1:5">
      <c r="A468" s="165" t="s">
        <v>373</v>
      </c>
      <c r="B468" s="81"/>
      <c r="C468" s="81">
        <v>0</v>
      </c>
      <c r="D468" s="177"/>
      <c r="E468" s="81"/>
    </row>
    <row r="469" ht="20.1" customHeight="1" spans="1:5">
      <c r="A469" s="165" t="s">
        <v>374</v>
      </c>
      <c r="B469" s="81"/>
      <c r="C469" s="81">
        <v>0</v>
      </c>
      <c r="D469" s="177"/>
      <c r="E469" s="81"/>
    </row>
    <row r="470" ht="20.1" customHeight="1" spans="1:5">
      <c r="A470" s="165" t="s">
        <v>375</v>
      </c>
      <c r="B470" s="81">
        <v>315</v>
      </c>
      <c r="C470" s="81">
        <v>0</v>
      </c>
      <c r="D470" s="177">
        <f t="shared" si="7"/>
        <v>0</v>
      </c>
      <c r="E470" s="81"/>
    </row>
    <row r="471" ht="20.1" customHeight="1" spans="1:5">
      <c r="A471" s="166" t="s">
        <v>376</v>
      </c>
      <c r="B471" s="81">
        <v>5</v>
      </c>
      <c r="C471" s="81">
        <v>0</v>
      </c>
      <c r="D471" s="177">
        <f t="shared" si="7"/>
        <v>0</v>
      </c>
      <c r="E471" s="81"/>
    </row>
    <row r="472" ht="20.1" customHeight="1" spans="1:5">
      <c r="A472" s="166" t="s">
        <v>377</v>
      </c>
      <c r="B472" s="81"/>
      <c r="C472" s="81">
        <v>0</v>
      </c>
      <c r="D472" s="177"/>
      <c r="E472" s="81"/>
    </row>
    <row r="473" ht="20.1" customHeight="1" spans="1:5">
      <c r="A473" s="166" t="s">
        <v>359</v>
      </c>
      <c r="B473" s="81"/>
      <c r="C473" s="81">
        <v>0</v>
      </c>
      <c r="D473" s="177"/>
      <c r="E473" s="81"/>
    </row>
    <row r="474" ht="20.1" customHeight="1" spans="1:5">
      <c r="A474" s="165" t="s">
        <v>378</v>
      </c>
      <c r="B474" s="81"/>
      <c r="C474" s="81">
        <v>0</v>
      </c>
      <c r="D474" s="177"/>
      <c r="E474" s="81"/>
    </row>
    <row r="475" ht="20.1" customHeight="1" spans="1:5">
      <c r="A475" s="165" t="s">
        <v>379</v>
      </c>
      <c r="B475" s="81"/>
      <c r="C475" s="81">
        <v>0</v>
      </c>
      <c r="D475" s="177"/>
      <c r="E475" s="81"/>
    </row>
    <row r="476" ht="20.1" customHeight="1" spans="1:5">
      <c r="A476" s="165" t="s">
        <v>380</v>
      </c>
      <c r="B476" s="81"/>
      <c r="C476" s="81">
        <v>0</v>
      </c>
      <c r="D476" s="177"/>
      <c r="E476" s="81"/>
    </row>
    <row r="477" ht="20.1" customHeight="1" spans="1:5">
      <c r="A477" s="166" t="s">
        <v>381</v>
      </c>
      <c r="B477" s="81"/>
      <c r="C477" s="81">
        <v>0</v>
      </c>
      <c r="D477" s="177"/>
      <c r="E477" s="81"/>
    </row>
    <row r="478" ht="20.1" customHeight="1" spans="1:5">
      <c r="A478" s="166" t="s">
        <v>382</v>
      </c>
      <c r="B478" s="81"/>
      <c r="C478" s="81">
        <v>0</v>
      </c>
      <c r="D478" s="177"/>
      <c r="E478" s="81"/>
    </row>
    <row r="479" ht="20.1" customHeight="1" spans="1:5">
      <c r="A479" s="166" t="s">
        <v>383</v>
      </c>
      <c r="B479" s="81"/>
      <c r="C479" s="81">
        <v>0</v>
      </c>
      <c r="D479" s="177"/>
      <c r="E479" s="81"/>
    </row>
    <row r="480" ht="20.1" customHeight="1" spans="1:5">
      <c r="A480" s="81" t="s">
        <v>384</v>
      </c>
      <c r="B480" s="81"/>
      <c r="C480" s="81">
        <v>0</v>
      </c>
      <c r="D480" s="177"/>
      <c r="E480" s="81"/>
    </row>
    <row r="481" ht="20.1" customHeight="1" spans="1:5">
      <c r="A481" s="165" t="s">
        <v>385</v>
      </c>
      <c r="B481" s="81"/>
      <c r="C481" s="81">
        <v>0</v>
      </c>
      <c r="D481" s="177"/>
      <c r="E481" s="81"/>
    </row>
    <row r="482" ht="20.1" customHeight="1" spans="1:5">
      <c r="A482" s="165" t="s">
        <v>386</v>
      </c>
      <c r="B482" s="81">
        <f>SUM(B483:B488)</f>
        <v>83</v>
      </c>
      <c r="C482" s="81">
        <v>11</v>
      </c>
      <c r="D482" s="177">
        <f>C482/B482*100</f>
        <v>13.2530120481928</v>
      </c>
      <c r="E482" s="81">
        <f>SUM(E483:E488)</f>
        <v>0</v>
      </c>
    </row>
    <row r="483" ht="20.1" customHeight="1" spans="1:5">
      <c r="A483" s="165" t="s">
        <v>359</v>
      </c>
      <c r="B483" s="81"/>
      <c r="C483" s="81">
        <v>0</v>
      </c>
      <c r="D483" s="177"/>
      <c r="E483" s="81"/>
    </row>
    <row r="484" ht="20.1" customHeight="1" spans="1:5">
      <c r="A484" s="166" t="s">
        <v>387</v>
      </c>
      <c r="B484" s="81">
        <v>2</v>
      </c>
      <c r="C484" s="81">
        <v>0</v>
      </c>
      <c r="D484" s="177">
        <f>C484/B484*100</f>
        <v>0</v>
      </c>
      <c r="E484" s="81"/>
    </row>
    <row r="485" ht="20.1" customHeight="1" spans="1:5">
      <c r="A485" s="166" t="s">
        <v>388</v>
      </c>
      <c r="B485" s="81"/>
      <c r="C485" s="81">
        <v>0</v>
      </c>
      <c r="D485" s="177"/>
      <c r="E485" s="81"/>
    </row>
    <row r="486" ht="20.1" customHeight="1" spans="1:5">
      <c r="A486" s="166" t="s">
        <v>389</v>
      </c>
      <c r="B486" s="81"/>
      <c r="C486" s="81">
        <v>0</v>
      </c>
      <c r="D486" s="177"/>
      <c r="E486" s="81"/>
    </row>
    <row r="487" ht="20.1" customHeight="1" spans="1:5">
      <c r="A487" s="165" t="s">
        <v>390</v>
      </c>
      <c r="B487" s="81"/>
      <c r="C487" s="81">
        <v>0</v>
      </c>
      <c r="D487" s="177"/>
      <c r="E487" s="81"/>
    </row>
    <row r="488" ht="20.1" customHeight="1" spans="1:5">
      <c r="A488" s="165" t="s">
        <v>391</v>
      </c>
      <c r="B488" s="81">
        <v>81</v>
      </c>
      <c r="C488" s="81">
        <v>11</v>
      </c>
      <c r="D488" s="177">
        <f>C488/B488*100</f>
        <v>13.5802469135802</v>
      </c>
      <c r="E488" s="81"/>
    </row>
    <row r="489" ht="20.1" customHeight="1" spans="1:5">
      <c r="A489" s="165" t="s">
        <v>392</v>
      </c>
      <c r="B489" s="81"/>
      <c r="C489" s="81">
        <v>0</v>
      </c>
      <c r="D489" s="177"/>
      <c r="E489" s="81"/>
    </row>
    <row r="490" ht="20.1" customHeight="1" spans="1:5">
      <c r="A490" s="166" t="s">
        <v>393</v>
      </c>
      <c r="B490" s="81"/>
      <c r="C490" s="81">
        <v>0</v>
      </c>
      <c r="D490" s="177"/>
      <c r="E490" s="81"/>
    </row>
    <row r="491" ht="20.1" customHeight="1" spans="1:5">
      <c r="A491" s="166" t="s">
        <v>394</v>
      </c>
      <c r="B491" s="81"/>
      <c r="C491" s="81">
        <v>0</v>
      </c>
      <c r="D491" s="177"/>
      <c r="E491" s="81"/>
    </row>
    <row r="492" ht="20.1" customHeight="1" spans="1:5">
      <c r="A492" s="166" t="s">
        <v>395</v>
      </c>
      <c r="B492" s="81"/>
      <c r="C492" s="81">
        <v>0</v>
      </c>
      <c r="D492" s="177"/>
      <c r="E492" s="81"/>
    </row>
    <row r="493" ht="20.1" customHeight="1" spans="1:5">
      <c r="A493" s="81" t="s">
        <v>396</v>
      </c>
      <c r="B493" s="81"/>
      <c r="C493" s="81">
        <v>0</v>
      </c>
      <c r="D493" s="177"/>
      <c r="E493" s="81"/>
    </row>
    <row r="494" ht="20.1" customHeight="1" spans="1:5">
      <c r="A494" s="166" t="s">
        <v>397</v>
      </c>
      <c r="B494" s="81"/>
      <c r="C494" s="81">
        <v>0</v>
      </c>
      <c r="D494" s="177"/>
      <c r="E494" s="81"/>
    </row>
    <row r="495" ht="20.1" customHeight="1" spans="1:5">
      <c r="A495" s="166" t="s">
        <v>398</v>
      </c>
      <c r="B495" s="81"/>
      <c r="C495" s="81">
        <v>0</v>
      </c>
      <c r="D495" s="177"/>
      <c r="E495" s="81"/>
    </row>
    <row r="496" ht="20.1" customHeight="1" spans="1:5">
      <c r="A496" s="165" t="s">
        <v>399</v>
      </c>
      <c r="B496" s="81">
        <f>SUM(B497:B500)</f>
        <v>222</v>
      </c>
      <c r="C496" s="81">
        <v>15</v>
      </c>
      <c r="D496" s="177">
        <f t="shared" ref="D496:D502" si="8">C496/B496*100</f>
        <v>6.75675675675676</v>
      </c>
      <c r="E496" s="81">
        <f>SUM(E497:E500)</f>
        <v>0</v>
      </c>
    </row>
    <row r="497" ht="20.1" customHeight="1" spans="1:5">
      <c r="A497" s="165" t="s">
        <v>400</v>
      </c>
      <c r="B497" s="81">
        <v>157</v>
      </c>
      <c r="C497" s="81">
        <v>0</v>
      </c>
      <c r="D497" s="177">
        <f t="shared" si="8"/>
        <v>0</v>
      </c>
      <c r="E497" s="81"/>
    </row>
    <row r="498" ht="20.1" customHeight="1" spans="1:5">
      <c r="A498" s="166" t="s">
        <v>401</v>
      </c>
      <c r="B498" s="81"/>
      <c r="C498" s="81">
        <v>0</v>
      </c>
      <c r="D498" s="177"/>
      <c r="E498" s="81"/>
    </row>
    <row r="499" ht="20.1" customHeight="1" spans="1:5">
      <c r="A499" s="166" t="s">
        <v>402</v>
      </c>
      <c r="B499" s="81"/>
      <c r="C499" s="81">
        <v>0</v>
      </c>
      <c r="D499" s="177"/>
      <c r="E499" s="81"/>
    </row>
    <row r="500" ht="20.1" customHeight="1" spans="1:5">
      <c r="A500" s="166" t="s">
        <v>403</v>
      </c>
      <c r="B500" s="81">
        <v>65</v>
      </c>
      <c r="C500" s="81">
        <v>15</v>
      </c>
      <c r="D500" s="177">
        <f t="shared" si="8"/>
        <v>23.0769230769231</v>
      </c>
      <c r="E500" s="81"/>
    </row>
    <row r="501" ht="20.1" customHeight="1" spans="1:5">
      <c r="A501" s="81" t="s">
        <v>404</v>
      </c>
      <c r="B501" s="81">
        <f>B502+B516+B524+B535+B546</f>
        <v>1809</v>
      </c>
      <c r="C501" s="81">
        <v>1176</v>
      </c>
      <c r="D501" s="177">
        <f t="shared" si="8"/>
        <v>65.0082918739635</v>
      </c>
      <c r="E501" s="81"/>
    </row>
    <row r="502" ht="20.1" customHeight="1" spans="1:5">
      <c r="A502" s="81" t="s">
        <v>405</v>
      </c>
      <c r="B502" s="81">
        <f>SUM(B503:B515)</f>
        <v>793</v>
      </c>
      <c r="C502" s="81">
        <v>672</v>
      </c>
      <c r="D502" s="177">
        <f t="shared" si="8"/>
        <v>84.7414880201765</v>
      </c>
      <c r="E502" s="81">
        <f>SUM(E503:E515)</f>
        <v>0</v>
      </c>
    </row>
    <row r="503" ht="20.1" customHeight="1" spans="1:5">
      <c r="A503" s="81" t="s">
        <v>66</v>
      </c>
      <c r="B503" s="81"/>
      <c r="C503" s="81">
        <v>294</v>
      </c>
      <c r="D503" s="177"/>
      <c r="E503" s="81"/>
    </row>
    <row r="504" ht="20.1" customHeight="1" spans="1:5">
      <c r="A504" s="81" t="s">
        <v>67</v>
      </c>
      <c r="B504" s="81"/>
      <c r="C504" s="81">
        <v>0</v>
      </c>
      <c r="D504" s="177"/>
      <c r="E504" s="81"/>
    </row>
    <row r="505" ht="20.1" customHeight="1" spans="1:5">
      <c r="A505" s="81" t="s">
        <v>68</v>
      </c>
      <c r="B505" s="81"/>
      <c r="C505" s="81">
        <v>0</v>
      </c>
      <c r="D505" s="177"/>
      <c r="E505" s="81"/>
    </row>
    <row r="506" ht="20.1" customHeight="1" spans="1:5">
      <c r="A506" s="81" t="s">
        <v>406</v>
      </c>
      <c r="B506" s="81"/>
      <c r="C506" s="81">
        <v>0</v>
      </c>
      <c r="D506" s="177"/>
      <c r="E506" s="81"/>
    </row>
    <row r="507" ht="20.1" customHeight="1" spans="1:5">
      <c r="A507" s="81" t="s">
        <v>407</v>
      </c>
      <c r="B507" s="81"/>
      <c r="C507" s="81">
        <v>0</v>
      </c>
      <c r="D507" s="177"/>
      <c r="E507" s="81"/>
    </row>
    <row r="508" ht="20.1" customHeight="1" spans="1:5">
      <c r="A508" s="81" t="s">
        <v>408</v>
      </c>
      <c r="B508" s="81"/>
      <c r="C508" s="81">
        <v>0</v>
      </c>
      <c r="D508" s="177"/>
      <c r="E508" s="81"/>
    </row>
    <row r="509" ht="20.1" customHeight="1" spans="1:5">
      <c r="A509" s="81" t="s">
        <v>409</v>
      </c>
      <c r="B509" s="81">
        <v>198</v>
      </c>
      <c r="C509" s="81">
        <v>32</v>
      </c>
      <c r="D509" s="177">
        <f t="shared" ref="D509:D516" si="9">C509/B509*100</f>
        <v>16.1616161616162</v>
      </c>
      <c r="E509" s="81"/>
    </row>
    <row r="510" ht="20.1" customHeight="1" spans="1:5">
      <c r="A510" s="81" t="s">
        <v>410</v>
      </c>
      <c r="B510" s="81"/>
      <c r="C510" s="81">
        <v>0</v>
      </c>
      <c r="D510" s="177"/>
      <c r="E510" s="81"/>
    </row>
    <row r="511" ht="20.1" customHeight="1" spans="1:5">
      <c r="A511" s="81" t="s">
        <v>411</v>
      </c>
      <c r="B511" s="81">
        <v>249</v>
      </c>
      <c r="C511" s="81">
        <v>198</v>
      </c>
      <c r="D511" s="177">
        <f t="shared" si="9"/>
        <v>79.5180722891566</v>
      </c>
      <c r="E511" s="81"/>
    </row>
    <row r="512" ht="20.1" customHeight="1" spans="1:5">
      <c r="A512" s="81" t="s">
        <v>412</v>
      </c>
      <c r="B512" s="81"/>
      <c r="C512" s="81">
        <v>0</v>
      </c>
      <c r="D512" s="177"/>
      <c r="E512" s="81"/>
    </row>
    <row r="513" ht="20.1" customHeight="1" spans="1:5">
      <c r="A513" s="81" t="s">
        <v>413</v>
      </c>
      <c r="B513" s="81">
        <v>10</v>
      </c>
      <c r="C513" s="81">
        <v>10</v>
      </c>
      <c r="D513" s="177">
        <f t="shared" si="9"/>
        <v>100</v>
      </c>
      <c r="E513" s="81"/>
    </row>
    <row r="514" ht="20.1" customHeight="1" spans="1:5">
      <c r="A514" s="81" t="s">
        <v>414</v>
      </c>
      <c r="B514" s="81">
        <v>44</v>
      </c>
      <c r="C514" s="81">
        <v>46</v>
      </c>
      <c r="D514" s="177">
        <f t="shared" si="9"/>
        <v>104.545454545455</v>
      </c>
      <c r="E514" s="81"/>
    </row>
    <row r="515" ht="20.1" customHeight="1" spans="1:5">
      <c r="A515" s="81" t="s">
        <v>415</v>
      </c>
      <c r="B515" s="81">
        <v>292</v>
      </c>
      <c r="C515" s="81">
        <v>92</v>
      </c>
      <c r="D515" s="177">
        <f t="shared" si="9"/>
        <v>31.5068493150685</v>
      </c>
      <c r="E515" s="81"/>
    </row>
    <row r="516" ht="20.1" customHeight="1" spans="1:5">
      <c r="A516" s="81" t="s">
        <v>416</v>
      </c>
      <c r="B516" s="81">
        <f>SUM(B517:B523)</f>
        <v>15</v>
      </c>
      <c r="C516" s="81">
        <v>2</v>
      </c>
      <c r="D516" s="177">
        <f t="shared" si="9"/>
        <v>13.3333333333333</v>
      </c>
      <c r="E516" s="81"/>
    </row>
    <row r="517" ht="20.1" customHeight="1" spans="1:5">
      <c r="A517" s="81" t="s">
        <v>66</v>
      </c>
      <c r="B517" s="81"/>
      <c r="C517" s="81">
        <v>0</v>
      </c>
      <c r="D517" s="177"/>
      <c r="E517" s="81"/>
    </row>
    <row r="518" ht="20.1" customHeight="1" spans="1:5">
      <c r="A518" s="81" t="s">
        <v>67</v>
      </c>
      <c r="B518" s="81"/>
      <c r="C518" s="81">
        <v>0</v>
      </c>
      <c r="D518" s="177"/>
      <c r="E518" s="81"/>
    </row>
    <row r="519" ht="20.1" customHeight="1" spans="1:5">
      <c r="A519" s="81" t="s">
        <v>68</v>
      </c>
      <c r="B519" s="81"/>
      <c r="C519" s="81">
        <v>0</v>
      </c>
      <c r="D519" s="177"/>
      <c r="E519" s="81"/>
    </row>
    <row r="520" ht="20.1" customHeight="1" spans="1:5">
      <c r="A520" s="81" t="s">
        <v>417</v>
      </c>
      <c r="B520" s="81">
        <v>15</v>
      </c>
      <c r="C520" s="81">
        <v>2</v>
      </c>
      <c r="D520" s="177">
        <f>C520/B520*100</f>
        <v>13.3333333333333</v>
      </c>
      <c r="E520" s="81"/>
    </row>
    <row r="521" ht="20.1" customHeight="1" spans="1:5">
      <c r="A521" s="81" t="s">
        <v>418</v>
      </c>
      <c r="B521" s="81"/>
      <c r="C521" s="81">
        <v>0</v>
      </c>
      <c r="D521" s="177"/>
      <c r="E521" s="81"/>
    </row>
    <row r="522" ht="20.1" customHeight="1" spans="1:5">
      <c r="A522" s="81" t="s">
        <v>419</v>
      </c>
      <c r="B522" s="81"/>
      <c r="C522" s="81">
        <v>0</v>
      </c>
      <c r="D522" s="177"/>
      <c r="E522" s="81"/>
    </row>
    <row r="523" ht="20.1" customHeight="1" spans="1:5">
      <c r="A523" s="81" t="s">
        <v>420</v>
      </c>
      <c r="B523" s="81"/>
      <c r="C523" s="81">
        <v>0</v>
      </c>
      <c r="D523" s="177"/>
      <c r="E523" s="81"/>
    </row>
    <row r="524" ht="20.1" customHeight="1" spans="1:5">
      <c r="A524" s="81" t="s">
        <v>421</v>
      </c>
      <c r="B524" s="81">
        <f>SUM(B525:B534)</f>
        <v>350</v>
      </c>
      <c r="C524" s="81">
        <v>140</v>
      </c>
      <c r="D524" s="177">
        <f>C524/B524*100</f>
        <v>40</v>
      </c>
      <c r="E524" s="81"/>
    </row>
    <row r="525" ht="20.1" customHeight="1" spans="1:5">
      <c r="A525" s="81" t="s">
        <v>66</v>
      </c>
      <c r="B525" s="81"/>
      <c r="C525" s="81">
        <v>0</v>
      </c>
      <c r="D525" s="177"/>
      <c r="E525" s="81"/>
    </row>
    <row r="526" ht="20.1" customHeight="1" spans="1:5">
      <c r="A526" s="81" t="s">
        <v>67</v>
      </c>
      <c r="B526" s="81"/>
      <c r="C526" s="81">
        <v>0</v>
      </c>
      <c r="D526" s="177"/>
      <c r="E526" s="81"/>
    </row>
    <row r="527" ht="20.1" customHeight="1" spans="1:5">
      <c r="A527" s="81" t="s">
        <v>68</v>
      </c>
      <c r="B527" s="81"/>
      <c r="C527" s="81">
        <v>0</v>
      </c>
      <c r="D527" s="177"/>
      <c r="E527" s="81"/>
    </row>
    <row r="528" ht="20.1" customHeight="1" spans="1:5">
      <c r="A528" s="81" t="s">
        <v>422</v>
      </c>
      <c r="B528" s="81"/>
      <c r="C528" s="81">
        <v>0</v>
      </c>
      <c r="D528" s="177"/>
      <c r="E528" s="81"/>
    </row>
    <row r="529" ht="20.1" customHeight="1" spans="1:5">
      <c r="A529" s="81" t="s">
        <v>423</v>
      </c>
      <c r="B529" s="81"/>
      <c r="C529" s="81">
        <v>0</v>
      </c>
      <c r="D529" s="177"/>
      <c r="E529" s="81"/>
    </row>
    <row r="530" ht="20.1" customHeight="1" spans="1:5">
      <c r="A530" s="81" t="s">
        <v>424</v>
      </c>
      <c r="B530" s="81"/>
      <c r="C530" s="81">
        <v>0</v>
      </c>
      <c r="D530" s="177"/>
      <c r="E530" s="81"/>
    </row>
    <row r="531" ht="20.1" customHeight="1" spans="1:5">
      <c r="A531" s="81" t="s">
        <v>425</v>
      </c>
      <c r="B531" s="81"/>
      <c r="C531" s="81">
        <v>0</v>
      </c>
      <c r="D531" s="177"/>
      <c r="E531" s="81"/>
    </row>
    <row r="532" ht="20.1" customHeight="1" spans="1:5">
      <c r="A532" s="81" t="s">
        <v>426</v>
      </c>
      <c r="B532" s="81"/>
      <c r="C532" s="81">
        <v>0</v>
      </c>
      <c r="D532" s="177"/>
      <c r="E532" s="81"/>
    </row>
    <row r="533" ht="20.1" customHeight="1" spans="1:5">
      <c r="A533" s="81" t="s">
        <v>427</v>
      </c>
      <c r="B533" s="81"/>
      <c r="C533" s="81">
        <v>0</v>
      </c>
      <c r="D533" s="177"/>
      <c r="E533" s="81"/>
    </row>
    <row r="534" ht="20.1" customHeight="1" spans="1:5">
      <c r="A534" s="81" t="s">
        <v>428</v>
      </c>
      <c r="B534" s="81">
        <v>350</v>
      </c>
      <c r="C534" s="81">
        <v>140</v>
      </c>
      <c r="D534" s="177">
        <f>C534/B534*100</f>
        <v>40</v>
      </c>
      <c r="E534" s="81"/>
    </row>
    <row r="535" ht="20.1" customHeight="1" spans="1:5">
      <c r="A535" s="81" t="s">
        <v>429</v>
      </c>
      <c r="B535" s="81">
        <f>SUM(B536:B545)</f>
        <v>568</v>
      </c>
      <c r="C535" s="81">
        <v>296</v>
      </c>
      <c r="D535" s="177">
        <f>C535/B535*100</f>
        <v>52.112676056338</v>
      </c>
      <c r="E535" s="81"/>
    </row>
    <row r="536" ht="20.1" customHeight="1" spans="1:5">
      <c r="A536" s="81" t="s">
        <v>66</v>
      </c>
      <c r="B536" s="81">
        <v>175</v>
      </c>
      <c r="C536" s="81">
        <v>0</v>
      </c>
      <c r="D536" s="177">
        <f>C536/B536*100</f>
        <v>0</v>
      </c>
      <c r="E536" s="81"/>
    </row>
    <row r="537" ht="20.1" customHeight="1" spans="1:5">
      <c r="A537" s="81" t="s">
        <v>67</v>
      </c>
      <c r="B537" s="81"/>
      <c r="C537" s="81">
        <v>0</v>
      </c>
      <c r="D537" s="177"/>
      <c r="E537" s="81"/>
    </row>
    <row r="538" ht="20.1" customHeight="1" spans="1:5">
      <c r="A538" s="81" t="s">
        <v>68</v>
      </c>
      <c r="B538" s="81"/>
      <c r="C538" s="81">
        <v>0</v>
      </c>
      <c r="D538" s="177"/>
      <c r="E538" s="81"/>
    </row>
    <row r="539" ht="20.1" customHeight="1" spans="1:5">
      <c r="A539" s="81" t="s">
        <v>430</v>
      </c>
      <c r="B539" s="81"/>
      <c r="C539" s="81">
        <v>0</v>
      </c>
      <c r="D539" s="177"/>
      <c r="E539" s="81"/>
    </row>
    <row r="540" ht="20.1" customHeight="1" spans="1:5">
      <c r="A540" s="81" t="s">
        <v>431</v>
      </c>
      <c r="B540" s="81"/>
      <c r="C540" s="81">
        <v>9</v>
      </c>
      <c r="D540" s="177"/>
      <c r="E540" s="81"/>
    </row>
    <row r="541" ht="20.1" customHeight="1" spans="1:5">
      <c r="A541" s="81" t="s">
        <v>432</v>
      </c>
      <c r="B541" s="81">
        <v>59</v>
      </c>
      <c r="C541" s="81">
        <v>65</v>
      </c>
      <c r="D541" s="177">
        <f t="shared" ref="D541:D546" si="10">C541/B541*100</f>
        <v>110.169491525424</v>
      </c>
      <c r="E541" s="81"/>
    </row>
    <row r="542" ht="20.1" customHeight="1" spans="1:5">
      <c r="A542" s="81" t="s">
        <v>433</v>
      </c>
      <c r="B542" s="81"/>
      <c r="C542" s="81">
        <v>0</v>
      </c>
      <c r="D542" s="177"/>
      <c r="E542" s="81"/>
    </row>
    <row r="543" ht="20.1" customHeight="1" spans="1:5">
      <c r="A543" s="81" t="s">
        <v>434</v>
      </c>
      <c r="B543" s="81"/>
      <c r="C543" s="81">
        <v>0</v>
      </c>
      <c r="D543" s="177"/>
      <c r="E543" s="81"/>
    </row>
    <row r="544" ht="20.1" customHeight="1" spans="1:5">
      <c r="A544" s="81" t="s">
        <v>435</v>
      </c>
      <c r="B544" s="81"/>
      <c r="C544" s="81">
        <v>0</v>
      </c>
      <c r="D544" s="177"/>
      <c r="E544" s="81"/>
    </row>
    <row r="545" ht="20.1" customHeight="1" spans="1:5">
      <c r="A545" s="81" t="s">
        <v>436</v>
      </c>
      <c r="B545" s="81">
        <v>334</v>
      </c>
      <c r="C545" s="81">
        <v>222</v>
      </c>
      <c r="D545" s="177">
        <f t="shared" si="10"/>
        <v>66.4670658682635</v>
      </c>
      <c r="E545" s="81"/>
    </row>
    <row r="546" ht="20.1" customHeight="1" spans="1:5">
      <c r="A546" s="81" t="s">
        <v>437</v>
      </c>
      <c r="B546" s="81">
        <f>SUM(B547:B549)</f>
        <v>83</v>
      </c>
      <c r="C546" s="81">
        <v>66</v>
      </c>
      <c r="D546" s="177">
        <f t="shared" si="10"/>
        <v>79.5180722891566</v>
      </c>
      <c r="E546" s="81"/>
    </row>
    <row r="547" ht="20.1" customHeight="1" spans="1:5">
      <c r="A547" s="81" t="s">
        <v>438</v>
      </c>
      <c r="B547" s="81"/>
      <c r="C547" s="81">
        <v>0</v>
      </c>
      <c r="D547" s="177"/>
      <c r="E547" s="81"/>
    </row>
    <row r="548" ht="20.1" customHeight="1" spans="1:5">
      <c r="A548" s="81" t="s">
        <v>439</v>
      </c>
      <c r="B548" s="81"/>
      <c r="C548" s="81">
        <v>0</v>
      </c>
      <c r="D548" s="177"/>
      <c r="E548" s="81"/>
    </row>
    <row r="549" ht="20.1" customHeight="1" spans="1:5">
      <c r="A549" s="81" t="s">
        <v>440</v>
      </c>
      <c r="B549" s="81">
        <v>83</v>
      </c>
      <c r="C549" s="81">
        <v>66</v>
      </c>
      <c r="D549" s="177">
        <f>C549/B549*100</f>
        <v>79.5180722891566</v>
      </c>
      <c r="E549" s="81"/>
    </row>
    <row r="550" ht="20.1" customHeight="1" spans="1:5">
      <c r="A550" s="81" t="s">
        <v>441</v>
      </c>
      <c r="B550" s="81">
        <f>B551+B565+B578+B601+B615+B622+B631+B641+B647+B656+B660+B665+B591+B609+B644</f>
        <v>8406</v>
      </c>
      <c r="C550" s="81">
        <v>9774</v>
      </c>
      <c r="D550" s="177">
        <f>C550/B550*100</f>
        <v>116.27408993576</v>
      </c>
      <c r="E550" s="81"/>
    </row>
    <row r="551" ht="20.1" customHeight="1" spans="1:5">
      <c r="A551" s="81" t="s">
        <v>442</v>
      </c>
      <c r="B551" s="81">
        <f>SUM(B552:B564)</f>
        <v>610</v>
      </c>
      <c r="C551" s="81">
        <v>610</v>
      </c>
      <c r="D551" s="177">
        <f>C551/B551*100</f>
        <v>100</v>
      </c>
      <c r="E551" s="81"/>
    </row>
    <row r="552" ht="20.1" customHeight="1" spans="1:5">
      <c r="A552" s="81" t="s">
        <v>66</v>
      </c>
      <c r="B552" s="81">
        <v>236</v>
      </c>
      <c r="C552" s="81">
        <v>212</v>
      </c>
      <c r="D552" s="177">
        <f>C552/B552*100</f>
        <v>89.8305084745763</v>
      </c>
      <c r="E552" s="81"/>
    </row>
    <row r="553" ht="20.1" customHeight="1" spans="1:5">
      <c r="A553" s="81" t="s">
        <v>67</v>
      </c>
      <c r="B553" s="81"/>
      <c r="C553" s="81">
        <v>0</v>
      </c>
      <c r="D553" s="177"/>
      <c r="E553" s="81"/>
    </row>
    <row r="554" ht="20.1" customHeight="1" spans="1:5">
      <c r="A554" s="81" t="s">
        <v>68</v>
      </c>
      <c r="B554" s="81"/>
      <c r="C554" s="81">
        <v>0</v>
      </c>
      <c r="D554" s="177"/>
      <c r="E554" s="81"/>
    </row>
    <row r="555" ht="20.1" customHeight="1" spans="1:5">
      <c r="A555" s="81" t="s">
        <v>443</v>
      </c>
      <c r="B555" s="81"/>
      <c r="C555" s="81">
        <v>0</v>
      </c>
      <c r="D555" s="177"/>
      <c r="E555" s="81"/>
    </row>
    <row r="556" ht="20.1" customHeight="1" spans="1:5">
      <c r="A556" s="81" t="s">
        <v>444</v>
      </c>
      <c r="B556" s="81">
        <v>38</v>
      </c>
      <c r="C556" s="81">
        <v>40</v>
      </c>
      <c r="D556" s="177">
        <f>C556/B556*100</f>
        <v>105.263157894737</v>
      </c>
      <c r="E556" s="81"/>
    </row>
    <row r="557" ht="20.1" customHeight="1" spans="1:5">
      <c r="A557" s="81" t="s">
        <v>445</v>
      </c>
      <c r="B557" s="81"/>
      <c r="C557" s="81">
        <v>0</v>
      </c>
      <c r="D557" s="177"/>
      <c r="E557" s="81"/>
    </row>
    <row r="558" ht="20.1" customHeight="1" spans="1:5">
      <c r="A558" s="81" t="s">
        <v>446</v>
      </c>
      <c r="B558" s="81"/>
      <c r="C558" s="81">
        <v>0</v>
      </c>
      <c r="D558" s="177"/>
      <c r="E558" s="81"/>
    </row>
    <row r="559" ht="20.1" customHeight="1" spans="1:5">
      <c r="A559" s="81" t="s">
        <v>109</v>
      </c>
      <c r="B559" s="81"/>
      <c r="C559" s="81">
        <v>0</v>
      </c>
      <c r="D559" s="177"/>
      <c r="E559" s="81"/>
    </row>
    <row r="560" ht="20.1" customHeight="1" spans="1:5">
      <c r="A560" s="81" t="s">
        <v>447</v>
      </c>
      <c r="B560" s="81">
        <v>319</v>
      </c>
      <c r="C560" s="81">
        <v>302</v>
      </c>
      <c r="D560" s="177">
        <f t="shared" ref="D560:D567" si="11">C560/B560*100</f>
        <v>94.6708463949843</v>
      </c>
      <c r="E560" s="81"/>
    </row>
    <row r="561" ht="20.1" customHeight="1" spans="1:5">
      <c r="A561" s="81" t="s">
        <v>448</v>
      </c>
      <c r="B561" s="81"/>
      <c r="C561" s="81">
        <v>0</v>
      </c>
      <c r="D561" s="177"/>
      <c r="E561" s="81"/>
    </row>
    <row r="562" ht="20.1" customHeight="1" spans="1:5">
      <c r="A562" s="81" t="s">
        <v>449</v>
      </c>
      <c r="B562" s="81"/>
      <c r="C562" s="81">
        <v>0</v>
      </c>
      <c r="D562" s="177"/>
      <c r="E562" s="81"/>
    </row>
    <row r="563" ht="20.1" customHeight="1" spans="1:5">
      <c r="A563" s="81" t="s">
        <v>450</v>
      </c>
      <c r="B563" s="81"/>
      <c r="C563" s="81">
        <v>0</v>
      </c>
      <c r="D563" s="177"/>
      <c r="E563" s="81"/>
    </row>
    <row r="564" ht="20.1" customHeight="1" spans="1:5">
      <c r="A564" s="81" t="s">
        <v>451</v>
      </c>
      <c r="B564" s="81">
        <v>17</v>
      </c>
      <c r="C564" s="81">
        <v>56</v>
      </c>
      <c r="D564" s="177">
        <f t="shared" si="11"/>
        <v>329.411764705882</v>
      </c>
      <c r="E564" s="81"/>
    </row>
    <row r="565" ht="20.1" customHeight="1" spans="1:5">
      <c r="A565" s="81" t="s">
        <v>452</v>
      </c>
      <c r="B565" s="81">
        <f>SUM(B566:B575)</f>
        <v>733</v>
      </c>
      <c r="C565" s="81">
        <v>544</v>
      </c>
      <c r="D565" s="177">
        <f t="shared" si="11"/>
        <v>74.2155525238745</v>
      </c>
      <c r="E565" s="81"/>
    </row>
    <row r="566" ht="20.1" customHeight="1" spans="1:5">
      <c r="A566" s="81" t="s">
        <v>66</v>
      </c>
      <c r="B566" s="81">
        <v>276</v>
      </c>
      <c r="C566" s="81">
        <v>232</v>
      </c>
      <c r="D566" s="177">
        <f t="shared" si="11"/>
        <v>84.0579710144928</v>
      </c>
      <c r="E566" s="81"/>
    </row>
    <row r="567" ht="20.1" customHeight="1" spans="1:5">
      <c r="A567" s="81" t="s">
        <v>67</v>
      </c>
      <c r="B567" s="81">
        <v>5</v>
      </c>
      <c r="C567" s="81">
        <v>5</v>
      </c>
      <c r="D567" s="177">
        <f t="shared" si="11"/>
        <v>100</v>
      </c>
      <c r="E567" s="81"/>
    </row>
    <row r="568" ht="20.1" customHeight="1" spans="1:5">
      <c r="A568" s="81" t="s">
        <v>68</v>
      </c>
      <c r="B568" s="81"/>
      <c r="C568" s="81">
        <v>0</v>
      </c>
      <c r="D568" s="177"/>
      <c r="E568" s="81"/>
    </row>
    <row r="569" ht="20.1" customHeight="1" spans="1:5">
      <c r="A569" s="81" t="s">
        <v>453</v>
      </c>
      <c r="B569" s="81">
        <v>11</v>
      </c>
      <c r="C569" s="81">
        <v>5</v>
      </c>
      <c r="D569" s="177">
        <f>C569/B569*100</f>
        <v>45.4545454545455</v>
      </c>
      <c r="E569" s="81"/>
    </row>
    <row r="570" ht="20.1" customHeight="1" spans="1:5">
      <c r="A570" s="81" t="s">
        <v>454</v>
      </c>
      <c r="B570" s="81">
        <v>145</v>
      </c>
      <c r="C570" s="81">
        <v>225</v>
      </c>
      <c r="D570" s="177">
        <f>C570/B570*100</f>
        <v>155.172413793103</v>
      </c>
      <c r="E570" s="81"/>
    </row>
    <row r="571" ht="20.1" customHeight="1" spans="1:5">
      <c r="A571" s="81" t="s">
        <v>455</v>
      </c>
      <c r="B571" s="81"/>
      <c r="C571" s="81">
        <v>0</v>
      </c>
      <c r="D571" s="177"/>
      <c r="E571" s="81"/>
    </row>
    <row r="572" ht="20.1" customHeight="1" spans="1:5">
      <c r="A572" s="81" t="s">
        <v>456</v>
      </c>
      <c r="B572" s="81">
        <v>40</v>
      </c>
      <c r="C572" s="81">
        <v>20</v>
      </c>
      <c r="D572" s="177">
        <f>C572/B572*100</f>
        <v>50</v>
      </c>
      <c r="E572" s="81"/>
    </row>
    <row r="573" ht="20.1" customHeight="1" spans="1:5">
      <c r="A573" s="81" t="s">
        <v>457</v>
      </c>
      <c r="B573" s="81">
        <v>238</v>
      </c>
      <c r="C573" s="81">
        <v>36</v>
      </c>
      <c r="D573" s="177">
        <f>C573/B573*100</f>
        <v>15.1260504201681</v>
      </c>
      <c r="E573" s="81"/>
    </row>
    <row r="574" ht="20.1" customHeight="1" spans="1:5">
      <c r="A574" s="81" t="s">
        <v>458</v>
      </c>
      <c r="B574" s="81"/>
      <c r="C574" s="81">
        <v>0</v>
      </c>
      <c r="D574" s="177"/>
      <c r="E574" s="81"/>
    </row>
    <row r="575" ht="20.1" customHeight="1" spans="1:5">
      <c r="A575" s="81" t="s">
        <v>459</v>
      </c>
      <c r="B575" s="81">
        <v>18</v>
      </c>
      <c r="C575" s="81">
        <v>21</v>
      </c>
      <c r="D575" s="177">
        <f>C575/B575*100</f>
        <v>116.666666666667</v>
      </c>
      <c r="E575" s="81"/>
    </row>
    <row r="576" s="157" customFormat="1" ht="20.1" customHeight="1" spans="1:5">
      <c r="A576" s="81" t="s">
        <v>460</v>
      </c>
      <c r="B576" s="81"/>
      <c r="C576" s="81">
        <v>0</v>
      </c>
      <c r="D576" s="177"/>
      <c r="E576" s="81"/>
    </row>
    <row r="577" s="157" customFormat="1" ht="20.1" customHeight="1" spans="1:5">
      <c r="A577" s="81" t="s">
        <v>461</v>
      </c>
      <c r="B577" s="81"/>
      <c r="C577" s="81">
        <v>0</v>
      </c>
      <c r="D577" s="177"/>
      <c r="E577" s="81"/>
    </row>
    <row r="578" ht="20.1" customHeight="1" spans="1:5">
      <c r="A578" s="81" t="s">
        <v>462</v>
      </c>
      <c r="B578" s="81">
        <f>SUM(B579:B586)</f>
        <v>3270</v>
      </c>
      <c r="C578" s="81">
        <v>4165</v>
      </c>
      <c r="D578" s="177">
        <f>C578/B578*100</f>
        <v>127.37003058104</v>
      </c>
      <c r="E578" s="81"/>
    </row>
    <row r="579" ht="20.1" customHeight="1" spans="1:5">
      <c r="A579" s="81" t="s">
        <v>463</v>
      </c>
      <c r="B579" s="81"/>
      <c r="C579" s="81">
        <v>0</v>
      </c>
      <c r="D579" s="177"/>
      <c r="E579" s="81"/>
    </row>
    <row r="580" ht="20.1" customHeight="1" spans="1:5">
      <c r="A580" s="81" t="s">
        <v>464</v>
      </c>
      <c r="B580" s="81"/>
      <c r="C580" s="81">
        <v>0</v>
      </c>
      <c r="D580" s="177"/>
      <c r="E580" s="81"/>
    </row>
    <row r="581" ht="20.1" customHeight="1" spans="1:5">
      <c r="A581" s="81" t="s">
        <v>465</v>
      </c>
      <c r="B581" s="81"/>
      <c r="C581" s="81">
        <v>1</v>
      </c>
      <c r="D581" s="177"/>
      <c r="E581" s="81"/>
    </row>
    <row r="582" ht="20.1" customHeight="1" spans="1:5">
      <c r="A582" s="81" t="s">
        <v>466</v>
      </c>
      <c r="B582" s="81">
        <v>1504</v>
      </c>
      <c r="C582" s="81">
        <v>30</v>
      </c>
      <c r="D582" s="177">
        <f>C582/B582*100</f>
        <v>1.99468085106383</v>
      </c>
      <c r="E582" s="81"/>
    </row>
    <row r="583" s="157" customFormat="1" ht="20.1" customHeight="1" spans="1:5">
      <c r="A583" s="81" t="s">
        <v>467</v>
      </c>
      <c r="B583" s="81"/>
      <c r="C583" s="81">
        <v>2906</v>
      </c>
      <c r="D583" s="177"/>
      <c r="E583" s="81"/>
    </row>
    <row r="584" s="157" customFormat="1" ht="20.1" customHeight="1" spans="1:5">
      <c r="A584" s="81" t="s">
        <v>468</v>
      </c>
      <c r="B584" s="81"/>
      <c r="C584" s="81">
        <v>1210</v>
      </c>
      <c r="D584" s="177"/>
      <c r="E584" s="81"/>
    </row>
    <row r="585" s="157" customFormat="1" ht="20.1" customHeight="1" spans="1:5">
      <c r="A585" s="81" t="s">
        <v>469</v>
      </c>
      <c r="B585" s="81"/>
      <c r="C585" s="81">
        <v>0</v>
      </c>
      <c r="D585" s="177"/>
      <c r="E585" s="81"/>
    </row>
    <row r="586" ht="20.1" customHeight="1" spans="1:5">
      <c r="A586" s="81" t="s">
        <v>470</v>
      </c>
      <c r="B586" s="81">
        <v>1766</v>
      </c>
      <c r="C586" s="81">
        <v>18</v>
      </c>
      <c r="D586" s="177">
        <f>C586/B586*100</f>
        <v>1.01925254813137</v>
      </c>
      <c r="E586" s="81"/>
    </row>
    <row r="587" ht="20.1" customHeight="1" spans="1:5">
      <c r="A587" s="81" t="s">
        <v>471</v>
      </c>
      <c r="B587" s="81"/>
      <c r="C587" s="81">
        <v>0</v>
      </c>
      <c r="D587" s="177"/>
      <c r="E587" s="81"/>
    </row>
    <row r="588" ht="20.1" customHeight="1" spans="1:5">
      <c r="A588" s="81" t="s">
        <v>472</v>
      </c>
      <c r="B588" s="81"/>
      <c r="C588" s="81">
        <v>0</v>
      </c>
      <c r="D588" s="177"/>
      <c r="E588" s="81"/>
    </row>
    <row r="589" ht="20.1" customHeight="1" spans="1:5">
      <c r="A589" s="81" t="s">
        <v>473</v>
      </c>
      <c r="B589" s="81"/>
      <c r="C589" s="81">
        <v>0</v>
      </c>
      <c r="D589" s="177"/>
      <c r="E589" s="81"/>
    </row>
    <row r="590" ht="20.1" customHeight="1" spans="1:5">
      <c r="A590" s="81" t="s">
        <v>474</v>
      </c>
      <c r="B590" s="81"/>
      <c r="C590" s="81">
        <v>0</v>
      </c>
      <c r="D590" s="177"/>
      <c r="E590" s="81"/>
    </row>
    <row r="591" ht="20.1" customHeight="1" spans="1:5">
      <c r="A591" s="81" t="s">
        <v>475</v>
      </c>
      <c r="B591" s="81">
        <f>SUM(B592:B600)</f>
        <v>530</v>
      </c>
      <c r="C591" s="81">
        <v>520</v>
      </c>
      <c r="D591" s="177">
        <f>C591/B591*100</f>
        <v>98.1132075471698</v>
      </c>
      <c r="E591" s="81"/>
    </row>
    <row r="592" ht="20.1" customHeight="1" spans="1:5">
      <c r="A592" s="81" t="s">
        <v>476</v>
      </c>
      <c r="B592" s="81"/>
      <c r="C592" s="81">
        <v>0</v>
      </c>
      <c r="D592" s="177"/>
      <c r="E592" s="81"/>
    </row>
    <row r="593" ht="20.1" customHeight="1" spans="1:5">
      <c r="A593" s="81" t="s">
        <v>477</v>
      </c>
      <c r="B593" s="81"/>
      <c r="C593" s="81">
        <v>0</v>
      </c>
      <c r="D593" s="177"/>
      <c r="E593" s="81"/>
    </row>
    <row r="594" ht="20.1" customHeight="1" spans="1:5">
      <c r="A594" s="81" t="s">
        <v>478</v>
      </c>
      <c r="B594" s="81"/>
      <c r="C594" s="81">
        <v>0</v>
      </c>
      <c r="D594" s="177"/>
      <c r="E594" s="81"/>
    </row>
    <row r="595" ht="20.1" customHeight="1" spans="1:5">
      <c r="A595" s="81" t="s">
        <v>479</v>
      </c>
      <c r="B595" s="81"/>
      <c r="C595" s="81">
        <v>0</v>
      </c>
      <c r="D595" s="177"/>
      <c r="E595" s="81"/>
    </row>
    <row r="596" ht="20.1" customHeight="1" spans="1:5">
      <c r="A596" s="81" t="s">
        <v>480</v>
      </c>
      <c r="B596" s="81"/>
      <c r="C596" s="81">
        <v>0</v>
      </c>
      <c r="D596" s="177"/>
      <c r="E596" s="81"/>
    </row>
    <row r="597" ht="20.1" customHeight="1" spans="1:5">
      <c r="A597" s="81" t="s">
        <v>481</v>
      </c>
      <c r="B597" s="81"/>
      <c r="C597" s="81">
        <v>0</v>
      </c>
      <c r="D597" s="177"/>
      <c r="E597" s="81"/>
    </row>
    <row r="598" ht="20.1" customHeight="1" spans="1:5">
      <c r="A598" s="81" t="s">
        <v>482</v>
      </c>
      <c r="B598" s="81"/>
      <c r="C598" s="81">
        <v>0</v>
      </c>
      <c r="D598" s="177"/>
      <c r="E598" s="81"/>
    </row>
    <row r="599" ht="20.1" customHeight="1" spans="1:5">
      <c r="A599" s="81" t="s">
        <v>483</v>
      </c>
      <c r="B599" s="81"/>
      <c r="C599" s="81">
        <v>0</v>
      </c>
      <c r="D599" s="177"/>
      <c r="E599" s="81"/>
    </row>
    <row r="600" ht="20.1" customHeight="1" spans="1:5">
      <c r="A600" s="81" t="s">
        <v>484</v>
      </c>
      <c r="B600" s="81">
        <v>530</v>
      </c>
      <c r="C600" s="81">
        <v>520</v>
      </c>
      <c r="D600" s="177">
        <f>C600/B600*100</f>
        <v>98.1132075471698</v>
      </c>
      <c r="E600" s="81"/>
    </row>
    <row r="601" ht="20.1" customHeight="1" spans="1:5">
      <c r="A601" s="81" t="s">
        <v>485</v>
      </c>
      <c r="B601" s="81">
        <f>SUM(B602:B608)</f>
        <v>214</v>
      </c>
      <c r="C601" s="81">
        <v>389</v>
      </c>
      <c r="D601" s="177">
        <f>C601/B601*100</f>
        <v>181.775700934579</v>
      </c>
      <c r="E601" s="81"/>
    </row>
    <row r="602" ht="20.1" customHeight="1" spans="1:5">
      <c r="A602" s="81" t="s">
        <v>486</v>
      </c>
      <c r="B602" s="81"/>
      <c r="C602" s="81">
        <v>205</v>
      </c>
      <c r="D602" s="177"/>
      <c r="E602" s="81"/>
    </row>
    <row r="603" ht="20.1" customHeight="1" spans="1:5">
      <c r="A603" s="81" t="s">
        <v>487</v>
      </c>
      <c r="B603" s="81"/>
      <c r="C603" s="81">
        <v>0</v>
      </c>
      <c r="D603" s="177"/>
      <c r="E603" s="81"/>
    </row>
    <row r="604" ht="20.1" customHeight="1" spans="1:5">
      <c r="A604" s="81" t="s">
        <v>488</v>
      </c>
      <c r="B604" s="81"/>
      <c r="C604" s="81">
        <v>0</v>
      </c>
      <c r="D604" s="177"/>
      <c r="E604" s="81"/>
    </row>
    <row r="605" ht="20.1" customHeight="1" spans="1:5">
      <c r="A605" s="81" t="s">
        <v>489</v>
      </c>
      <c r="B605" s="81"/>
      <c r="C605" s="81">
        <v>0</v>
      </c>
      <c r="D605" s="177"/>
      <c r="E605" s="81"/>
    </row>
    <row r="606" ht="20.1" customHeight="1" spans="1:5">
      <c r="A606" s="81" t="s">
        <v>490</v>
      </c>
      <c r="B606" s="81">
        <v>2</v>
      </c>
      <c r="C606" s="81">
        <v>86</v>
      </c>
      <c r="D606" s="177">
        <f>C606/B606*100</f>
        <v>4300</v>
      </c>
      <c r="E606" s="81"/>
    </row>
    <row r="607" ht="20.1" customHeight="1" spans="1:5">
      <c r="A607" s="81" t="s">
        <v>491</v>
      </c>
      <c r="B607" s="81"/>
      <c r="C607" s="81">
        <v>0</v>
      </c>
      <c r="D607" s="177"/>
      <c r="E607" s="81"/>
    </row>
    <row r="608" ht="20.1" customHeight="1" spans="1:5">
      <c r="A608" s="81" t="s">
        <v>492</v>
      </c>
      <c r="B608" s="81">
        <v>212</v>
      </c>
      <c r="C608" s="81">
        <v>98</v>
      </c>
      <c r="D608" s="177">
        <f>C608/B608*100</f>
        <v>46.2264150943396</v>
      </c>
      <c r="E608" s="81"/>
    </row>
    <row r="609" ht="20.1" customHeight="1" spans="1:5">
      <c r="A609" s="81" t="s">
        <v>493</v>
      </c>
      <c r="B609" s="81">
        <f>SUM(B610:B614)</f>
        <v>129</v>
      </c>
      <c r="C609" s="81">
        <v>112</v>
      </c>
      <c r="D609" s="177">
        <f>C609/B609*100</f>
        <v>86.8217054263566</v>
      </c>
      <c r="E609" s="81"/>
    </row>
    <row r="610" ht="20.1" customHeight="1" spans="1:5">
      <c r="A610" s="81" t="s">
        <v>494</v>
      </c>
      <c r="B610" s="81">
        <v>72</v>
      </c>
      <c r="C610" s="81">
        <v>72</v>
      </c>
      <c r="D610" s="177">
        <f>C610/B610*100</f>
        <v>100</v>
      </c>
      <c r="E610" s="81"/>
    </row>
    <row r="611" ht="20.1" customHeight="1" spans="1:5">
      <c r="A611" s="81" t="s">
        <v>495</v>
      </c>
      <c r="B611" s="81"/>
      <c r="C611" s="81">
        <v>0</v>
      </c>
      <c r="D611" s="177"/>
      <c r="E611" s="81"/>
    </row>
    <row r="612" ht="20.1" customHeight="1" spans="1:5">
      <c r="A612" s="81" t="s">
        <v>496</v>
      </c>
      <c r="B612" s="81"/>
      <c r="C612" s="81">
        <v>0</v>
      </c>
      <c r="D612" s="177"/>
      <c r="E612" s="81"/>
    </row>
    <row r="613" ht="20.1" customHeight="1" spans="1:5">
      <c r="A613" s="81" t="s">
        <v>497</v>
      </c>
      <c r="B613" s="81">
        <v>34</v>
      </c>
      <c r="C613" s="81">
        <v>17</v>
      </c>
      <c r="D613" s="177">
        <f>C613/B613*100</f>
        <v>50</v>
      </c>
      <c r="E613" s="81"/>
    </row>
    <row r="614" ht="20.1" customHeight="1" spans="1:5">
      <c r="A614" s="81" t="s">
        <v>498</v>
      </c>
      <c r="B614" s="81">
        <v>23</v>
      </c>
      <c r="C614" s="81">
        <v>23</v>
      </c>
      <c r="D614" s="177">
        <f>C614/B614*100</f>
        <v>100</v>
      </c>
      <c r="E614" s="81"/>
    </row>
    <row r="615" ht="20.1" customHeight="1" spans="1:5">
      <c r="A615" s="81" t="s">
        <v>499</v>
      </c>
      <c r="B615" s="81">
        <f>SUM(B616:B621)</f>
        <v>13</v>
      </c>
      <c r="C615" s="81">
        <v>13</v>
      </c>
      <c r="D615" s="177">
        <f>C615/B615*100</f>
        <v>100</v>
      </c>
      <c r="E615" s="81"/>
    </row>
    <row r="616" ht="20.1" customHeight="1" spans="1:5">
      <c r="A616" s="81" t="s">
        <v>500</v>
      </c>
      <c r="B616" s="81">
        <v>12</v>
      </c>
      <c r="C616" s="81">
        <v>12</v>
      </c>
      <c r="D616" s="177">
        <f>C616/B616*100</f>
        <v>100</v>
      </c>
      <c r="E616" s="81"/>
    </row>
    <row r="617" ht="20.1" customHeight="1" spans="1:5">
      <c r="A617" s="81" t="s">
        <v>501</v>
      </c>
      <c r="B617" s="81"/>
      <c r="C617" s="81">
        <v>0</v>
      </c>
      <c r="D617" s="177"/>
      <c r="E617" s="81"/>
    </row>
    <row r="618" ht="20.1" customHeight="1" spans="1:5">
      <c r="A618" s="81" t="s">
        <v>502</v>
      </c>
      <c r="B618" s="81"/>
      <c r="C618" s="81">
        <v>0</v>
      </c>
      <c r="D618" s="177"/>
      <c r="E618" s="81"/>
    </row>
    <row r="619" ht="20.1" customHeight="1" spans="1:5">
      <c r="A619" s="81" t="s">
        <v>503</v>
      </c>
      <c r="B619" s="81"/>
      <c r="C619" s="81">
        <v>0</v>
      </c>
      <c r="D619" s="177"/>
      <c r="E619" s="81"/>
    </row>
    <row r="620" ht="20.1" customHeight="1" spans="1:5">
      <c r="A620" s="81" t="s">
        <v>504</v>
      </c>
      <c r="B620" s="81"/>
      <c r="C620" s="81">
        <v>0</v>
      </c>
      <c r="D620" s="177"/>
      <c r="E620" s="81"/>
    </row>
    <row r="621" ht="20.1" customHeight="1" spans="1:5">
      <c r="A621" s="81" t="s">
        <v>505</v>
      </c>
      <c r="B621" s="81">
        <v>1</v>
      </c>
      <c r="C621" s="81">
        <v>1</v>
      </c>
      <c r="D621" s="177">
        <f>C621/B621*100</f>
        <v>100</v>
      </c>
      <c r="E621" s="81"/>
    </row>
    <row r="622" ht="20.1" customHeight="1" spans="1:5">
      <c r="A622" s="81" t="s">
        <v>506</v>
      </c>
      <c r="B622" s="81">
        <f>SUM(B623:B630)</f>
        <v>266</v>
      </c>
      <c r="C622" s="81">
        <v>212</v>
      </c>
      <c r="D622" s="177">
        <f>C622/B622*100</f>
        <v>79.6992481203008</v>
      </c>
      <c r="E622" s="81"/>
    </row>
    <row r="623" ht="20.1" customHeight="1" spans="1:5">
      <c r="A623" s="81" t="s">
        <v>66</v>
      </c>
      <c r="B623" s="81">
        <v>92</v>
      </c>
      <c r="C623" s="81">
        <v>88</v>
      </c>
      <c r="D623" s="177">
        <f>C623/B623*100</f>
        <v>95.6521739130435</v>
      </c>
      <c r="E623" s="81"/>
    </row>
    <row r="624" ht="20.1" customHeight="1" spans="1:5">
      <c r="A624" s="81" t="s">
        <v>67</v>
      </c>
      <c r="B624" s="81"/>
      <c r="C624" s="81">
        <v>0</v>
      </c>
      <c r="D624" s="177"/>
      <c r="E624" s="81"/>
    </row>
    <row r="625" ht="20.1" customHeight="1" spans="1:5">
      <c r="A625" s="81" t="s">
        <v>68</v>
      </c>
      <c r="B625" s="81"/>
      <c r="C625" s="81">
        <v>0</v>
      </c>
      <c r="D625" s="177"/>
      <c r="E625" s="81"/>
    </row>
    <row r="626" ht="20.1" customHeight="1" spans="1:5">
      <c r="A626" s="81" t="s">
        <v>507</v>
      </c>
      <c r="B626" s="81">
        <v>1</v>
      </c>
      <c r="C626" s="81">
        <v>0</v>
      </c>
      <c r="D626" s="177">
        <f t="shared" ref="D626:D633" si="12">C626/B626*100</f>
        <v>0</v>
      </c>
      <c r="E626" s="81"/>
    </row>
    <row r="627" ht="20.1" customHeight="1" spans="1:5">
      <c r="A627" s="81" t="s">
        <v>508</v>
      </c>
      <c r="B627" s="81"/>
      <c r="C627" s="81">
        <v>0</v>
      </c>
      <c r="D627" s="177"/>
      <c r="E627" s="81"/>
    </row>
    <row r="628" ht="20.1" customHeight="1" spans="1:5">
      <c r="A628" s="81" t="s">
        <v>509</v>
      </c>
      <c r="B628" s="81"/>
      <c r="C628" s="81">
        <v>0</v>
      </c>
      <c r="D628" s="177"/>
      <c r="E628" s="81"/>
    </row>
    <row r="629" s="157" customFormat="1" ht="20.1" customHeight="1" spans="1:5">
      <c r="A629" s="81" t="s">
        <v>510</v>
      </c>
      <c r="B629" s="81"/>
      <c r="C629" s="81">
        <v>0</v>
      </c>
      <c r="D629" s="177"/>
      <c r="E629" s="81"/>
    </row>
    <row r="630" ht="20.1" customHeight="1" spans="1:5">
      <c r="A630" s="81" t="s">
        <v>511</v>
      </c>
      <c r="B630" s="81">
        <v>173</v>
      </c>
      <c r="C630" s="81">
        <v>124</v>
      </c>
      <c r="D630" s="177">
        <f t="shared" si="12"/>
        <v>71.6763005780347</v>
      </c>
      <c r="E630" s="81"/>
    </row>
    <row r="631" ht="20.1" customHeight="1" spans="1:5">
      <c r="A631" s="81" t="s">
        <v>512</v>
      </c>
      <c r="B631" s="81">
        <f>SUM(B632:B635)</f>
        <v>63</v>
      </c>
      <c r="C631" s="81">
        <v>5</v>
      </c>
      <c r="D631" s="177">
        <f t="shared" si="12"/>
        <v>7.93650793650794</v>
      </c>
      <c r="E631" s="81"/>
    </row>
    <row r="632" ht="20.1" customHeight="1" spans="1:5">
      <c r="A632" s="81" t="s">
        <v>513</v>
      </c>
      <c r="B632" s="81">
        <v>58</v>
      </c>
      <c r="C632" s="81">
        <v>0</v>
      </c>
      <c r="D632" s="177">
        <f t="shared" si="12"/>
        <v>0</v>
      </c>
      <c r="E632" s="81"/>
    </row>
    <row r="633" ht="20.1" customHeight="1" spans="1:5">
      <c r="A633" s="81" t="s">
        <v>514</v>
      </c>
      <c r="B633" s="81">
        <v>5</v>
      </c>
      <c r="C633" s="81">
        <v>5</v>
      </c>
      <c r="D633" s="177">
        <f t="shared" si="12"/>
        <v>100</v>
      </c>
      <c r="E633" s="81"/>
    </row>
    <row r="634" ht="20.1" customHeight="1" spans="1:5">
      <c r="A634" s="81" t="s">
        <v>515</v>
      </c>
      <c r="B634" s="81"/>
      <c r="C634" s="81">
        <v>0</v>
      </c>
      <c r="D634" s="177"/>
      <c r="E634" s="81"/>
    </row>
    <row r="635" ht="20.1" customHeight="1" spans="1:5">
      <c r="A635" s="81" t="s">
        <v>516</v>
      </c>
      <c r="B635" s="81"/>
      <c r="C635" s="81">
        <v>0</v>
      </c>
      <c r="D635" s="177"/>
      <c r="E635" s="81"/>
    </row>
    <row r="636" ht="20.1" customHeight="1" spans="1:5">
      <c r="A636" s="81" t="s">
        <v>517</v>
      </c>
      <c r="B636" s="81"/>
      <c r="C636" s="81">
        <v>0</v>
      </c>
      <c r="D636" s="177"/>
      <c r="E636" s="81"/>
    </row>
    <row r="637" ht="20.1" customHeight="1" spans="1:5">
      <c r="A637" s="81" t="s">
        <v>66</v>
      </c>
      <c r="B637" s="81"/>
      <c r="C637" s="81">
        <v>0</v>
      </c>
      <c r="D637" s="177"/>
      <c r="E637" s="81"/>
    </row>
    <row r="638" ht="20.1" customHeight="1" spans="1:5">
      <c r="A638" s="81" t="s">
        <v>67</v>
      </c>
      <c r="B638" s="81"/>
      <c r="C638" s="81">
        <v>0</v>
      </c>
      <c r="D638" s="177"/>
      <c r="E638" s="81"/>
    </row>
    <row r="639" ht="20.1" customHeight="1" spans="1:5">
      <c r="A639" s="81" t="s">
        <v>68</v>
      </c>
      <c r="B639" s="81"/>
      <c r="C639" s="81">
        <v>0</v>
      </c>
      <c r="D639" s="177"/>
      <c r="E639" s="81"/>
    </row>
    <row r="640" ht="20.1" customHeight="1" spans="1:5">
      <c r="A640" s="81" t="s">
        <v>518</v>
      </c>
      <c r="B640" s="81"/>
      <c r="C640" s="81">
        <v>0</v>
      </c>
      <c r="D640" s="177"/>
      <c r="E640" s="81"/>
    </row>
    <row r="641" ht="20.1" customHeight="1" spans="1:5">
      <c r="A641" s="81" t="s">
        <v>519</v>
      </c>
      <c r="B641" s="81">
        <f>SUM(B642:B643)</f>
        <v>980</v>
      </c>
      <c r="C641" s="81">
        <v>1037</v>
      </c>
      <c r="D641" s="177">
        <f>C641/B641*100</f>
        <v>105.816326530612</v>
      </c>
      <c r="E641" s="81">
        <f>SUM(E642:E643)</f>
        <v>0</v>
      </c>
    </row>
    <row r="642" ht="20.1" customHeight="1" spans="1:5">
      <c r="A642" s="81" t="s">
        <v>520</v>
      </c>
      <c r="B642" s="81">
        <v>546</v>
      </c>
      <c r="C642" s="81">
        <v>599</v>
      </c>
      <c r="D642" s="177">
        <f>C642/B642*100</f>
        <v>109.70695970696</v>
      </c>
      <c r="E642" s="81"/>
    </row>
    <row r="643" ht="20.1" customHeight="1" spans="1:5">
      <c r="A643" s="81" t="s">
        <v>521</v>
      </c>
      <c r="B643" s="81">
        <v>434</v>
      </c>
      <c r="C643" s="81">
        <v>438</v>
      </c>
      <c r="D643" s="177">
        <f>C643/B643*100</f>
        <v>100.921658986175</v>
      </c>
      <c r="E643" s="81"/>
    </row>
    <row r="644" ht="20.1" customHeight="1" spans="1:5">
      <c r="A644" s="81" t="s">
        <v>522</v>
      </c>
      <c r="B644" s="81">
        <f>SUM(B645:B646)</f>
        <v>130</v>
      </c>
      <c r="C644" s="81">
        <v>103</v>
      </c>
      <c r="D644" s="177">
        <f>C644/B644*100</f>
        <v>79.2307692307692</v>
      </c>
      <c r="E644" s="81">
        <f>SUM(E645:E646)</f>
        <v>0</v>
      </c>
    </row>
    <row r="645" ht="20.1" customHeight="1" spans="1:5">
      <c r="A645" s="81" t="s">
        <v>523</v>
      </c>
      <c r="B645" s="81">
        <v>120</v>
      </c>
      <c r="C645" s="81">
        <v>93</v>
      </c>
      <c r="D645" s="177">
        <f>C645/B645*100</f>
        <v>77.5</v>
      </c>
      <c r="E645" s="81"/>
    </row>
    <row r="646" ht="20.1" customHeight="1" spans="1:5">
      <c r="A646" s="81" t="s">
        <v>524</v>
      </c>
      <c r="B646" s="81">
        <v>10</v>
      </c>
      <c r="C646" s="81">
        <v>10</v>
      </c>
      <c r="D646" s="177">
        <f t="shared" ref="D646:D709" si="13">C646/B646*100</f>
        <v>100</v>
      </c>
      <c r="E646" s="81"/>
    </row>
    <row r="647" s="157" customFormat="1" ht="20.1" customHeight="1" spans="1:5">
      <c r="A647" s="81" t="s">
        <v>525</v>
      </c>
      <c r="B647" s="81">
        <f>SUM(B648:B649)</f>
        <v>242</v>
      </c>
      <c r="C647" s="81">
        <v>177</v>
      </c>
      <c r="D647" s="177">
        <f t="shared" si="13"/>
        <v>73.1404958677686</v>
      </c>
      <c r="E647" s="81">
        <f>SUM(E648:E649)</f>
        <v>0</v>
      </c>
    </row>
    <row r="648" s="157" customFormat="1" ht="20.1" customHeight="1" spans="1:5">
      <c r="A648" s="81" t="s">
        <v>526</v>
      </c>
      <c r="B648" s="81">
        <v>15</v>
      </c>
      <c r="C648" s="81">
        <v>0</v>
      </c>
      <c r="D648" s="177">
        <f t="shared" si="13"/>
        <v>0</v>
      </c>
      <c r="E648" s="81"/>
    </row>
    <row r="649" ht="20.1" customHeight="1" spans="1:5">
      <c r="A649" s="81" t="s">
        <v>527</v>
      </c>
      <c r="B649" s="81">
        <v>227</v>
      </c>
      <c r="C649" s="81">
        <v>177</v>
      </c>
      <c r="D649" s="177">
        <f t="shared" si="13"/>
        <v>77.9735682819383</v>
      </c>
      <c r="E649" s="81"/>
    </row>
    <row r="650" ht="20.1" customHeight="1" spans="1:5">
      <c r="A650" s="81" t="s">
        <v>528</v>
      </c>
      <c r="B650" s="81"/>
      <c r="C650" s="81">
        <v>0</v>
      </c>
      <c r="D650" s="177"/>
      <c r="E650" s="81"/>
    </row>
    <row r="651" ht="20.1" customHeight="1" spans="1:5">
      <c r="A651" s="81" t="s">
        <v>529</v>
      </c>
      <c r="B651" s="81"/>
      <c r="C651" s="81">
        <v>0</v>
      </c>
      <c r="D651" s="177"/>
      <c r="E651" s="81"/>
    </row>
    <row r="652" ht="20.1" customHeight="1" spans="1:5">
      <c r="A652" s="81" t="s">
        <v>530</v>
      </c>
      <c r="B652" s="81"/>
      <c r="C652" s="81">
        <v>0</v>
      </c>
      <c r="D652" s="177"/>
      <c r="E652" s="81"/>
    </row>
    <row r="653" ht="20.1" customHeight="1" spans="1:5">
      <c r="A653" s="81" t="s">
        <v>531</v>
      </c>
      <c r="B653" s="81"/>
      <c r="C653" s="81">
        <v>0</v>
      </c>
      <c r="D653" s="177"/>
      <c r="E653" s="81"/>
    </row>
    <row r="654" ht="20.1" customHeight="1" spans="1:5">
      <c r="A654" s="81" t="s">
        <v>532</v>
      </c>
      <c r="B654" s="81"/>
      <c r="C654" s="81">
        <v>0</v>
      </c>
      <c r="D654" s="177"/>
      <c r="E654" s="81"/>
    </row>
    <row r="655" ht="20.1" customHeight="1" spans="1:5">
      <c r="A655" s="81" t="s">
        <v>533</v>
      </c>
      <c r="B655" s="81"/>
      <c r="C655" s="81">
        <v>0</v>
      </c>
      <c r="D655" s="177"/>
      <c r="E655" s="81"/>
    </row>
    <row r="656" s="157" customFormat="1" ht="20.1" customHeight="1" spans="1:5">
      <c r="A656" s="81" t="s">
        <v>534</v>
      </c>
      <c r="B656" s="81">
        <f>SUM(B657:B659)</f>
        <v>900</v>
      </c>
      <c r="C656" s="81">
        <v>751</v>
      </c>
      <c r="D656" s="177">
        <f t="shared" si="13"/>
        <v>83.4444444444444</v>
      </c>
      <c r="E656" s="81">
        <f>SUM(E657:E659)</f>
        <v>0</v>
      </c>
    </row>
    <row r="657" s="157" customFormat="1" ht="20.1" customHeight="1" spans="1:5">
      <c r="A657" s="81" t="s">
        <v>535</v>
      </c>
      <c r="B657" s="81"/>
      <c r="C657" s="81">
        <v>0</v>
      </c>
      <c r="D657" s="177"/>
      <c r="E657" s="81"/>
    </row>
    <row r="658" s="157" customFormat="1" ht="20.1" customHeight="1" spans="1:5">
      <c r="A658" s="81" t="s">
        <v>536</v>
      </c>
      <c r="B658" s="81">
        <v>820</v>
      </c>
      <c r="C658" s="81">
        <v>751</v>
      </c>
      <c r="D658" s="177">
        <f t="shared" si="13"/>
        <v>91.5853658536585</v>
      </c>
      <c r="E658" s="81"/>
    </row>
    <row r="659" s="157" customFormat="1" ht="20.1" customHeight="1" spans="1:5">
      <c r="A659" s="81" t="s">
        <v>537</v>
      </c>
      <c r="B659" s="81">
        <v>80</v>
      </c>
      <c r="C659" s="81">
        <v>0</v>
      </c>
      <c r="D659" s="177">
        <f t="shared" si="13"/>
        <v>0</v>
      </c>
      <c r="E659" s="81"/>
    </row>
    <row r="660" s="157" customFormat="1" ht="20.1" customHeight="1" spans="1:5">
      <c r="A660" s="81" t="s">
        <v>538</v>
      </c>
      <c r="B660" s="81">
        <f>SUM(B661:B664)</f>
        <v>0</v>
      </c>
      <c r="C660" s="81">
        <v>0</v>
      </c>
      <c r="D660" s="177"/>
      <c r="E660" s="81">
        <f>SUM(E661:E664)</f>
        <v>0</v>
      </c>
    </row>
    <row r="661" s="157" customFormat="1" ht="20.1" customHeight="1" spans="1:5">
      <c r="A661" s="81" t="s">
        <v>539</v>
      </c>
      <c r="B661" s="81"/>
      <c r="C661" s="81">
        <v>0</v>
      </c>
      <c r="D661" s="177"/>
      <c r="E661" s="81"/>
    </row>
    <row r="662" s="157" customFormat="1" ht="20.1" customHeight="1" spans="1:5">
      <c r="A662" s="81" t="s">
        <v>540</v>
      </c>
      <c r="B662" s="81"/>
      <c r="C662" s="81">
        <v>0</v>
      </c>
      <c r="D662" s="177"/>
      <c r="E662" s="81"/>
    </row>
    <row r="663" s="157" customFormat="1" ht="20.1" customHeight="1" spans="1:5">
      <c r="A663" s="81" t="s">
        <v>541</v>
      </c>
      <c r="B663" s="81"/>
      <c r="C663" s="81">
        <v>0</v>
      </c>
      <c r="D663" s="177"/>
      <c r="E663" s="81"/>
    </row>
    <row r="664" s="157" customFormat="1" ht="20.1" customHeight="1" spans="1:5">
      <c r="A664" s="81" t="s">
        <v>542</v>
      </c>
      <c r="B664" s="81"/>
      <c r="C664" s="81">
        <v>0</v>
      </c>
      <c r="D664" s="177"/>
      <c r="E664" s="81"/>
    </row>
    <row r="665" ht="18.75" customHeight="1" spans="1:5">
      <c r="A665" s="81" t="s">
        <v>543</v>
      </c>
      <c r="B665" s="81">
        <v>326</v>
      </c>
      <c r="C665" s="81">
        <v>1136</v>
      </c>
      <c r="D665" s="177">
        <f t="shared" si="13"/>
        <v>348.466257668712</v>
      </c>
      <c r="E665" s="81"/>
    </row>
    <row r="666" ht="20.1" customHeight="1" spans="1:5">
      <c r="A666" s="81" t="s">
        <v>544</v>
      </c>
      <c r="B666" s="81">
        <f>B667+B672+B685+B689+B701+B704+B708+B718+B723+B736+B729+B733</f>
        <v>6835</v>
      </c>
      <c r="C666" s="81">
        <v>5943</v>
      </c>
      <c r="D666" s="177">
        <f t="shared" si="13"/>
        <v>86.949524506218</v>
      </c>
      <c r="E666" s="81">
        <f>E667+E672+E685+E689+E701+E704+E708+E718+E723+E736+E729+E733</f>
        <v>0</v>
      </c>
    </row>
    <row r="667" ht="20.1" customHeight="1" spans="1:5">
      <c r="A667" s="81" t="s">
        <v>545</v>
      </c>
      <c r="B667" s="81">
        <f>SUM(B668:B671)</f>
        <v>264</v>
      </c>
      <c r="C667" s="81">
        <v>282</v>
      </c>
      <c r="D667" s="177">
        <f t="shared" si="13"/>
        <v>106.818181818182</v>
      </c>
      <c r="E667" s="81"/>
    </row>
    <row r="668" ht="20.1" customHeight="1" spans="1:5">
      <c r="A668" s="81" t="s">
        <v>66</v>
      </c>
      <c r="B668" s="81">
        <v>202</v>
      </c>
      <c r="C668" s="81">
        <v>271</v>
      </c>
      <c r="D668" s="177">
        <f t="shared" si="13"/>
        <v>134.158415841584</v>
      </c>
      <c r="E668" s="81"/>
    </row>
    <row r="669" ht="20.1" customHeight="1" spans="1:5">
      <c r="A669" s="81" t="s">
        <v>67</v>
      </c>
      <c r="B669" s="81"/>
      <c r="C669" s="81">
        <v>0</v>
      </c>
      <c r="D669" s="177"/>
      <c r="E669" s="81"/>
    </row>
    <row r="670" ht="20.1" customHeight="1" spans="1:5">
      <c r="A670" s="81" t="s">
        <v>68</v>
      </c>
      <c r="B670" s="81"/>
      <c r="C670" s="81">
        <v>0</v>
      </c>
      <c r="D670" s="177"/>
      <c r="E670" s="81"/>
    </row>
    <row r="671" ht="20.1" customHeight="1" spans="1:5">
      <c r="A671" s="81" t="s">
        <v>546</v>
      </c>
      <c r="B671" s="81">
        <v>62</v>
      </c>
      <c r="C671" s="81">
        <v>11</v>
      </c>
      <c r="D671" s="177">
        <f t="shared" si="13"/>
        <v>17.741935483871</v>
      </c>
      <c r="E671" s="81"/>
    </row>
    <row r="672" ht="20.1" customHeight="1" spans="1:5">
      <c r="A672" s="81" t="s">
        <v>547</v>
      </c>
      <c r="B672" s="81">
        <f>SUM(B673:B684)</f>
        <v>951</v>
      </c>
      <c r="C672" s="81">
        <v>814</v>
      </c>
      <c r="D672" s="177">
        <f t="shared" si="13"/>
        <v>85.5941114616193</v>
      </c>
      <c r="E672" s="81"/>
    </row>
    <row r="673" ht="20.1" customHeight="1" spans="1:5">
      <c r="A673" s="81" t="s">
        <v>548</v>
      </c>
      <c r="B673" s="81">
        <v>776</v>
      </c>
      <c r="C673" s="81">
        <v>701</v>
      </c>
      <c r="D673" s="177">
        <f t="shared" si="13"/>
        <v>90.3350515463918</v>
      </c>
      <c r="E673" s="81"/>
    </row>
    <row r="674" ht="20.1" customHeight="1" spans="1:5">
      <c r="A674" s="81" t="s">
        <v>549</v>
      </c>
      <c r="B674" s="81">
        <v>173</v>
      </c>
      <c r="C674" s="81">
        <v>111</v>
      </c>
      <c r="D674" s="177">
        <f t="shared" si="13"/>
        <v>64.1618497109827</v>
      </c>
      <c r="E674" s="81"/>
    </row>
    <row r="675" ht="20.1" customHeight="1" spans="1:5">
      <c r="A675" s="81" t="s">
        <v>550</v>
      </c>
      <c r="B675" s="81"/>
      <c r="C675" s="81">
        <v>0</v>
      </c>
      <c r="D675" s="177"/>
      <c r="E675" s="81"/>
    </row>
    <row r="676" ht="20.1" customHeight="1" spans="1:5">
      <c r="A676" s="81" t="s">
        <v>551</v>
      </c>
      <c r="B676" s="81"/>
      <c r="C676" s="81">
        <v>0</v>
      </c>
      <c r="D676" s="177"/>
      <c r="E676" s="81"/>
    </row>
    <row r="677" ht="20.1" customHeight="1" spans="1:5">
      <c r="A677" s="81" t="s">
        <v>552</v>
      </c>
      <c r="B677" s="81"/>
      <c r="C677" s="81">
        <v>0</v>
      </c>
      <c r="D677" s="177"/>
      <c r="E677" s="81"/>
    </row>
    <row r="678" ht="20.1" customHeight="1" spans="1:5">
      <c r="A678" s="81" t="s">
        <v>553</v>
      </c>
      <c r="B678" s="81"/>
      <c r="C678" s="81">
        <v>0</v>
      </c>
      <c r="D678" s="177"/>
      <c r="E678" s="81"/>
    </row>
    <row r="679" ht="20.1" customHeight="1" spans="1:5">
      <c r="A679" s="81" t="s">
        <v>554</v>
      </c>
      <c r="B679" s="81"/>
      <c r="C679" s="81">
        <v>0</v>
      </c>
      <c r="D679" s="177"/>
      <c r="E679" s="81"/>
    </row>
    <row r="680" ht="20.1" customHeight="1" spans="1:5">
      <c r="A680" s="81" t="s">
        <v>555</v>
      </c>
      <c r="B680" s="81"/>
      <c r="C680" s="81">
        <v>0</v>
      </c>
      <c r="D680" s="177"/>
      <c r="E680" s="81"/>
    </row>
    <row r="681" ht="20.1" customHeight="1" spans="1:5">
      <c r="A681" s="81" t="s">
        <v>556</v>
      </c>
      <c r="B681" s="81"/>
      <c r="C681" s="81">
        <v>0</v>
      </c>
      <c r="D681" s="177"/>
      <c r="E681" s="81"/>
    </row>
    <row r="682" ht="20.1" customHeight="1" spans="1:5">
      <c r="A682" s="81" t="s">
        <v>557</v>
      </c>
      <c r="B682" s="81"/>
      <c r="C682" s="81">
        <v>0</v>
      </c>
      <c r="D682" s="177"/>
      <c r="E682" s="81"/>
    </row>
    <row r="683" ht="20.1" customHeight="1" spans="1:5">
      <c r="A683" s="81" t="s">
        <v>558</v>
      </c>
      <c r="B683" s="81"/>
      <c r="C683" s="81">
        <v>0</v>
      </c>
      <c r="D683" s="177"/>
      <c r="E683" s="81"/>
    </row>
    <row r="684" ht="20.1" customHeight="1" spans="1:5">
      <c r="A684" s="81" t="s">
        <v>559</v>
      </c>
      <c r="B684" s="81">
        <v>2</v>
      </c>
      <c r="C684" s="81">
        <v>2</v>
      </c>
      <c r="D684" s="177">
        <f t="shared" si="13"/>
        <v>100</v>
      </c>
      <c r="E684" s="81"/>
    </row>
    <row r="685" ht="20.1" customHeight="1" spans="1:5">
      <c r="A685" s="81" t="s">
        <v>560</v>
      </c>
      <c r="B685" s="81">
        <f>SUM(B686:B688)</f>
        <v>654</v>
      </c>
      <c r="C685" s="81">
        <v>470</v>
      </c>
      <c r="D685" s="177">
        <f t="shared" si="13"/>
        <v>71.8654434250764</v>
      </c>
      <c r="E685" s="81">
        <f>SUM(E686:E688)</f>
        <v>0</v>
      </c>
    </row>
    <row r="686" ht="20.1" customHeight="1" spans="1:5">
      <c r="A686" s="81" t="s">
        <v>561</v>
      </c>
      <c r="B686" s="81"/>
      <c r="C686" s="81">
        <v>0</v>
      </c>
      <c r="D686" s="177"/>
      <c r="E686" s="81"/>
    </row>
    <row r="687" ht="20.1" customHeight="1" spans="1:5">
      <c r="A687" s="81" t="s">
        <v>562</v>
      </c>
      <c r="B687" s="81">
        <v>533</v>
      </c>
      <c r="C687" s="81">
        <v>376</v>
      </c>
      <c r="D687" s="177">
        <f t="shared" si="13"/>
        <v>70.5440900562852</v>
      </c>
      <c r="E687" s="81"/>
    </row>
    <row r="688" ht="20.1" customHeight="1" spans="1:5">
      <c r="A688" s="81" t="s">
        <v>563</v>
      </c>
      <c r="B688" s="81">
        <v>121</v>
      </c>
      <c r="C688" s="81">
        <v>94</v>
      </c>
      <c r="D688" s="177">
        <f t="shared" si="13"/>
        <v>77.6859504132231</v>
      </c>
      <c r="E688" s="81"/>
    </row>
    <row r="689" ht="20.1" customHeight="1" spans="1:5">
      <c r="A689" s="81" t="s">
        <v>564</v>
      </c>
      <c r="B689" s="81">
        <f>SUM(B690:B700)</f>
        <v>589</v>
      </c>
      <c r="C689" s="81">
        <v>526</v>
      </c>
      <c r="D689" s="177">
        <f t="shared" si="13"/>
        <v>89.3039049235993</v>
      </c>
      <c r="E689" s="81"/>
    </row>
    <row r="690" ht="20.1" customHeight="1" spans="1:5">
      <c r="A690" s="81" t="s">
        <v>565</v>
      </c>
      <c r="B690" s="81">
        <v>109</v>
      </c>
      <c r="C690" s="81">
        <v>106</v>
      </c>
      <c r="D690" s="177">
        <f t="shared" si="13"/>
        <v>97.2477064220184</v>
      </c>
      <c r="E690" s="81"/>
    </row>
    <row r="691" ht="20.1" customHeight="1" spans="1:5">
      <c r="A691" s="81" t="s">
        <v>566</v>
      </c>
      <c r="B691" s="81"/>
      <c r="C691" s="81">
        <v>0</v>
      </c>
      <c r="D691" s="177"/>
      <c r="E691" s="81"/>
    </row>
    <row r="692" ht="20.1" customHeight="1" spans="1:5">
      <c r="A692" s="81" t="s">
        <v>567</v>
      </c>
      <c r="B692" s="81">
        <v>65</v>
      </c>
      <c r="C692" s="81">
        <v>59</v>
      </c>
      <c r="D692" s="177">
        <f t="shared" si="13"/>
        <v>90.7692307692308</v>
      </c>
      <c r="E692" s="81"/>
    </row>
    <row r="693" ht="20.1" customHeight="1" spans="1:5">
      <c r="A693" s="81" t="s">
        <v>568</v>
      </c>
      <c r="B693" s="81"/>
      <c r="C693" s="81">
        <v>0</v>
      </c>
      <c r="D693" s="177"/>
      <c r="E693" s="81"/>
    </row>
    <row r="694" ht="20.1" customHeight="1" spans="1:5">
      <c r="A694" s="81" t="s">
        <v>569</v>
      </c>
      <c r="B694" s="81"/>
      <c r="C694" s="81">
        <v>0</v>
      </c>
      <c r="D694" s="177"/>
      <c r="E694" s="81"/>
    </row>
    <row r="695" ht="20.1" customHeight="1" spans="1:5">
      <c r="A695" s="81" t="s">
        <v>570</v>
      </c>
      <c r="B695" s="81"/>
      <c r="C695" s="81">
        <v>0</v>
      </c>
      <c r="D695" s="177"/>
      <c r="E695" s="81"/>
    </row>
    <row r="696" ht="20.1" customHeight="1" spans="1:5">
      <c r="A696" s="81" t="s">
        <v>571</v>
      </c>
      <c r="B696" s="81">
        <v>71</v>
      </c>
      <c r="C696" s="81">
        <v>65</v>
      </c>
      <c r="D696" s="177">
        <f t="shared" si="13"/>
        <v>91.5492957746479</v>
      </c>
      <c r="E696" s="81"/>
    </row>
    <row r="697" ht="20.1" customHeight="1" spans="1:5">
      <c r="A697" s="81" t="s">
        <v>572</v>
      </c>
      <c r="B697" s="81">
        <v>231</v>
      </c>
      <c r="C697" s="81">
        <v>217</v>
      </c>
      <c r="D697" s="177">
        <f t="shared" si="13"/>
        <v>93.9393939393939</v>
      </c>
      <c r="E697" s="81"/>
    </row>
    <row r="698" ht="20.1" customHeight="1" spans="1:5">
      <c r="A698" s="81" t="s">
        <v>573</v>
      </c>
      <c r="B698" s="81">
        <v>110</v>
      </c>
      <c r="C698" s="81">
        <v>77</v>
      </c>
      <c r="D698" s="177">
        <f t="shared" si="13"/>
        <v>70</v>
      </c>
      <c r="E698" s="81"/>
    </row>
    <row r="699" ht="20.1" customHeight="1" spans="1:5">
      <c r="A699" s="81" t="s">
        <v>574</v>
      </c>
      <c r="B699" s="81"/>
      <c r="C699" s="81">
        <v>0</v>
      </c>
      <c r="D699" s="177"/>
      <c r="E699" s="81"/>
    </row>
    <row r="700" ht="20.1" customHeight="1" spans="1:5">
      <c r="A700" s="81" t="s">
        <v>575</v>
      </c>
      <c r="B700" s="81">
        <v>3</v>
      </c>
      <c r="C700" s="81">
        <v>2</v>
      </c>
      <c r="D700" s="177">
        <f t="shared" si="13"/>
        <v>66.6666666666667</v>
      </c>
      <c r="E700" s="81"/>
    </row>
    <row r="701" ht="20.1" customHeight="1" spans="1:5">
      <c r="A701" s="81" t="s">
        <v>576</v>
      </c>
      <c r="B701" s="81"/>
      <c r="C701" s="81">
        <v>0</v>
      </c>
      <c r="D701" s="177"/>
      <c r="E701" s="81"/>
    </row>
    <row r="702" ht="20.1" customHeight="1" spans="1:5">
      <c r="A702" s="81" t="s">
        <v>577</v>
      </c>
      <c r="B702" s="81"/>
      <c r="C702" s="81">
        <v>0</v>
      </c>
      <c r="D702" s="177"/>
      <c r="E702" s="81"/>
    </row>
    <row r="703" ht="20.1" customHeight="1" spans="1:5">
      <c r="A703" s="81" t="s">
        <v>578</v>
      </c>
      <c r="B703" s="81"/>
      <c r="C703" s="81">
        <v>0</v>
      </c>
      <c r="D703" s="177"/>
      <c r="E703" s="81"/>
    </row>
    <row r="704" ht="20.1" customHeight="1" spans="1:5">
      <c r="A704" s="81" t="s">
        <v>579</v>
      </c>
      <c r="B704" s="81">
        <f>SUM(B705:B707)</f>
        <v>883</v>
      </c>
      <c r="C704" s="81">
        <v>501</v>
      </c>
      <c r="D704" s="177">
        <f t="shared" si="13"/>
        <v>56.7383918459796</v>
      </c>
      <c r="E704" s="81"/>
    </row>
    <row r="705" ht="20.1" customHeight="1" spans="1:5">
      <c r="A705" s="81" t="s">
        <v>580</v>
      </c>
      <c r="B705" s="81">
        <v>211</v>
      </c>
      <c r="C705" s="81">
        <v>58</v>
      </c>
      <c r="D705" s="177">
        <f t="shared" si="13"/>
        <v>27.4881516587678</v>
      </c>
      <c r="E705" s="81"/>
    </row>
    <row r="706" ht="20.1" customHeight="1" spans="1:5">
      <c r="A706" s="81" t="s">
        <v>581</v>
      </c>
      <c r="B706" s="81">
        <v>50</v>
      </c>
      <c r="C706" s="81">
        <v>132</v>
      </c>
      <c r="D706" s="177">
        <f t="shared" si="13"/>
        <v>264</v>
      </c>
      <c r="E706" s="81"/>
    </row>
    <row r="707" ht="20.1" customHeight="1" spans="1:5">
      <c r="A707" s="81" t="s">
        <v>582</v>
      </c>
      <c r="B707" s="81">
        <v>622</v>
      </c>
      <c r="C707" s="81">
        <v>311</v>
      </c>
      <c r="D707" s="177">
        <f t="shared" si="13"/>
        <v>50</v>
      </c>
      <c r="E707" s="81"/>
    </row>
    <row r="708" ht="20.1" customHeight="1" spans="1:5">
      <c r="A708" s="81" t="s">
        <v>583</v>
      </c>
      <c r="B708" s="81">
        <f>SUM(B709:B717)</f>
        <v>215</v>
      </c>
      <c r="C708" s="81">
        <v>64</v>
      </c>
      <c r="D708" s="177">
        <f t="shared" si="13"/>
        <v>29.7674418604651</v>
      </c>
      <c r="E708" s="81">
        <f>SUM(E709:E717)</f>
        <v>0</v>
      </c>
    </row>
    <row r="709" ht="20.1" customHeight="1" spans="1:5">
      <c r="A709" s="81" t="s">
        <v>66</v>
      </c>
      <c r="B709" s="81">
        <v>58</v>
      </c>
      <c r="C709" s="81">
        <v>4</v>
      </c>
      <c r="D709" s="177">
        <f t="shared" si="13"/>
        <v>6.89655172413793</v>
      </c>
      <c r="E709" s="81"/>
    </row>
    <row r="710" ht="20.1" customHeight="1" spans="1:5">
      <c r="A710" s="81" t="s">
        <v>67</v>
      </c>
      <c r="B710" s="81"/>
      <c r="C710" s="81">
        <v>0</v>
      </c>
      <c r="D710" s="177"/>
      <c r="E710" s="81"/>
    </row>
    <row r="711" ht="20.1" customHeight="1" spans="1:5">
      <c r="A711" s="81" t="s">
        <v>68</v>
      </c>
      <c r="B711" s="81"/>
      <c r="C711" s="81">
        <v>0</v>
      </c>
      <c r="D711" s="177"/>
      <c r="E711" s="81"/>
    </row>
    <row r="712" ht="20.1" customHeight="1" spans="1:5">
      <c r="A712" s="81" t="s">
        <v>584</v>
      </c>
      <c r="B712" s="81">
        <v>6</v>
      </c>
      <c r="C712" s="81">
        <v>6</v>
      </c>
      <c r="D712" s="177">
        <f t="shared" ref="D712:D773" si="14">C712/B712*100</f>
        <v>100</v>
      </c>
      <c r="E712" s="81"/>
    </row>
    <row r="713" ht="20.1" customHeight="1" spans="1:5">
      <c r="A713" s="81" t="s">
        <v>585</v>
      </c>
      <c r="B713" s="81"/>
      <c r="C713" s="81">
        <v>0</v>
      </c>
      <c r="D713" s="177"/>
      <c r="E713" s="81"/>
    </row>
    <row r="714" ht="20.1" customHeight="1" spans="1:5">
      <c r="A714" s="81" t="s">
        <v>586</v>
      </c>
      <c r="B714" s="81"/>
      <c r="C714" s="81">
        <v>0</v>
      </c>
      <c r="D714" s="177"/>
      <c r="E714" s="81"/>
    </row>
    <row r="715" ht="20.1" customHeight="1" spans="1:5">
      <c r="A715" s="81" t="s">
        <v>587</v>
      </c>
      <c r="B715" s="81">
        <v>50</v>
      </c>
      <c r="C715" s="81">
        <v>51</v>
      </c>
      <c r="D715" s="177">
        <f t="shared" si="14"/>
        <v>102</v>
      </c>
      <c r="E715" s="81"/>
    </row>
    <row r="716" ht="20.1" customHeight="1" spans="1:5">
      <c r="A716" s="81" t="s">
        <v>75</v>
      </c>
      <c r="B716" s="81">
        <v>96</v>
      </c>
      <c r="C716" s="81">
        <v>0</v>
      </c>
      <c r="D716" s="177">
        <f t="shared" si="14"/>
        <v>0</v>
      </c>
      <c r="E716" s="81"/>
    </row>
    <row r="717" ht="20.1" customHeight="1" spans="1:5">
      <c r="A717" s="81" t="s">
        <v>588</v>
      </c>
      <c r="B717" s="81">
        <v>5</v>
      </c>
      <c r="C717" s="81">
        <v>3</v>
      </c>
      <c r="D717" s="177">
        <f t="shared" si="14"/>
        <v>60</v>
      </c>
      <c r="E717" s="81"/>
    </row>
    <row r="718" s="157" customFormat="1" ht="20.1" customHeight="1" spans="1:5">
      <c r="A718" s="81" t="s">
        <v>589</v>
      </c>
      <c r="B718" s="81">
        <f>SUM(B719:B722)</f>
        <v>1248</v>
      </c>
      <c r="C718" s="81">
        <v>1216</v>
      </c>
      <c r="D718" s="177">
        <f t="shared" si="14"/>
        <v>97.4358974358974</v>
      </c>
      <c r="E718" s="81">
        <f>SUM(E719:E722)</f>
        <v>0</v>
      </c>
    </row>
    <row r="719" s="157" customFormat="1" ht="20.1" customHeight="1" spans="1:5">
      <c r="A719" s="81" t="s">
        <v>590</v>
      </c>
      <c r="B719" s="81">
        <v>372</v>
      </c>
      <c r="C719" s="81">
        <v>397</v>
      </c>
      <c r="D719" s="177">
        <f t="shared" si="14"/>
        <v>106.720430107527</v>
      </c>
      <c r="E719" s="81"/>
    </row>
    <row r="720" s="157" customFormat="1" ht="20.1" customHeight="1" spans="1:5">
      <c r="A720" s="81" t="s">
        <v>591</v>
      </c>
      <c r="B720" s="81">
        <v>481</v>
      </c>
      <c r="C720" s="81">
        <v>514</v>
      </c>
      <c r="D720" s="177">
        <f t="shared" si="14"/>
        <v>106.860706860707</v>
      </c>
      <c r="E720" s="81"/>
    </row>
    <row r="721" s="157" customFormat="1" ht="20.1" customHeight="1" spans="1:5">
      <c r="A721" s="81" t="s">
        <v>592</v>
      </c>
      <c r="B721" s="81">
        <v>320</v>
      </c>
      <c r="C721" s="81">
        <v>199</v>
      </c>
      <c r="D721" s="177">
        <f t="shared" si="14"/>
        <v>62.1875</v>
      </c>
      <c r="E721" s="81"/>
    </row>
    <row r="722" s="157" customFormat="1" ht="20.1" customHeight="1" spans="1:5">
      <c r="A722" s="81" t="s">
        <v>593</v>
      </c>
      <c r="B722" s="81">
        <v>75</v>
      </c>
      <c r="C722" s="81">
        <v>106</v>
      </c>
      <c r="D722" s="177">
        <f t="shared" si="14"/>
        <v>141.333333333333</v>
      </c>
      <c r="E722" s="81"/>
    </row>
    <row r="723" s="157" customFormat="1" ht="20.1" customHeight="1" spans="1:5">
      <c r="A723" s="81" t="s">
        <v>594</v>
      </c>
      <c r="B723" s="81">
        <f>SUM(B724:B728)</f>
        <v>1639</v>
      </c>
      <c r="C723" s="81">
        <v>1640</v>
      </c>
      <c r="D723" s="177">
        <f t="shared" si="14"/>
        <v>100.061012812691</v>
      </c>
      <c r="E723" s="81">
        <f>SUM(E724:E728)</f>
        <v>0</v>
      </c>
    </row>
    <row r="724" s="157" customFormat="1" ht="20.1" customHeight="1" spans="1:5">
      <c r="A724" s="81" t="s">
        <v>595</v>
      </c>
      <c r="B724" s="81"/>
      <c r="C724" s="81">
        <v>12</v>
      </c>
      <c r="D724" s="177"/>
      <c r="E724" s="81"/>
    </row>
    <row r="725" s="157" customFormat="1" ht="20.1" customHeight="1" spans="1:5">
      <c r="A725" s="81" t="s">
        <v>596</v>
      </c>
      <c r="B725" s="81">
        <v>10</v>
      </c>
      <c r="C725" s="81">
        <v>0</v>
      </c>
      <c r="D725" s="177">
        <f t="shared" si="14"/>
        <v>0</v>
      </c>
      <c r="E725" s="81"/>
    </row>
    <row r="726" s="157" customFormat="1" ht="20.1" customHeight="1" spans="1:5">
      <c r="A726" s="81" t="s">
        <v>597</v>
      </c>
      <c r="B726" s="81">
        <v>1629</v>
      </c>
      <c r="C726" s="81">
        <v>1628</v>
      </c>
      <c r="D726" s="177">
        <f t="shared" si="14"/>
        <v>99.938612645795</v>
      </c>
      <c r="E726" s="81"/>
    </row>
    <row r="727" s="157" customFormat="1" ht="20.1" customHeight="1" spans="1:5">
      <c r="A727" s="81" t="s">
        <v>598</v>
      </c>
      <c r="B727" s="81"/>
      <c r="C727" s="81">
        <v>0</v>
      </c>
      <c r="D727" s="177"/>
      <c r="E727" s="81"/>
    </row>
    <row r="728" s="157" customFormat="1" ht="20.1" customHeight="1" spans="1:5">
      <c r="A728" s="81" t="s">
        <v>599</v>
      </c>
      <c r="B728" s="81"/>
      <c r="C728" s="81">
        <v>0</v>
      </c>
      <c r="D728" s="177"/>
      <c r="E728" s="81"/>
    </row>
    <row r="729" s="157" customFormat="1" ht="20.1" customHeight="1" spans="1:5">
      <c r="A729" s="81" t="s">
        <v>600</v>
      </c>
      <c r="B729" s="81">
        <f>SUM(B730:B732)</f>
        <v>380</v>
      </c>
      <c r="C729" s="81">
        <v>360</v>
      </c>
      <c r="D729" s="177">
        <f t="shared" si="14"/>
        <v>94.7368421052632</v>
      </c>
      <c r="E729" s="81">
        <f>SUM(E730:E732)</f>
        <v>0</v>
      </c>
    </row>
    <row r="730" s="157" customFormat="1" ht="20.1" customHeight="1" spans="1:5">
      <c r="A730" s="81" t="s">
        <v>601</v>
      </c>
      <c r="B730" s="81">
        <v>380</v>
      </c>
      <c r="C730" s="81">
        <v>349</v>
      </c>
      <c r="D730" s="177">
        <f t="shared" si="14"/>
        <v>91.8421052631579</v>
      </c>
      <c r="E730" s="81"/>
    </row>
    <row r="731" s="157" customFormat="1" ht="20.1" customHeight="1" spans="1:5">
      <c r="A731" s="81" t="s">
        <v>602</v>
      </c>
      <c r="B731" s="81"/>
      <c r="C731" s="81">
        <v>0</v>
      </c>
      <c r="D731" s="177"/>
      <c r="E731" s="81"/>
    </row>
    <row r="732" s="157" customFormat="1" ht="20.1" customHeight="1" spans="1:5">
      <c r="A732" s="81" t="s">
        <v>603</v>
      </c>
      <c r="B732" s="81"/>
      <c r="C732" s="81">
        <v>11</v>
      </c>
      <c r="D732" s="177"/>
      <c r="E732" s="81"/>
    </row>
    <row r="733" s="157" customFormat="1" ht="20.1" customHeight="1" spans="1:5">
      <c r="A733" s="81" t="s">
        <v>604</v>
      </c>
      <c r="B733" s="81">
        <f>SUM(B734:B735)</f>
        <v>10</v>
      </c>
      <c r="C733" s="81">
        <v>20</v>
      </c>
      <c r="D733" s="177">
        <f t="shared" si="14"/>
        <v>200</v>
      </c>
      <c r="E733" s="81">
        <f>SUM(E734:E735)</f>
        <v>0</v>
      </c>
    </row>
    <row r="734" s="157" customFormat="1" ht="20.1" customHeight="1" spans="1:5">
      <c r="A734" s="81" t="s">
        <v>605</v>
      </c>
      <c r="B734" s="81">
        <v>10</v>
      </c>
      <c r="C734" s="81">
        <v>10</v>
      </c>
      <c r="D734" s="177">
        <f t="shared" si="14"/>
        <v>100</v>
      </c>
      <c r="E734" s="81"/>
    </row>
    <row r="735" s="157" customFormat="1" ht="20.1" customHeight="1" spans="1:5">
      <c r="A735" s="81" t="s">
        <v>606</v>
      </c>
      <c r="B735" s="81"/>
      <c r="C735" s="81">
        <v>0</v>
      </c>
      <c r="D735" s="177"/>
      <c r="E735" s="81"/>
    </row>
    <row r="736" ht="20.1" customHeight="1" spans="1:5">
      <c r="A736" s="81" t="s">
        <v>607</v>
      </c>
      <c r="B736" s="81">
        <v>2</v>
      </c>
      <c r="C736" s="81">
        <v>60</v>
      </c>
      <c r="D736" s="177">
        <f t="shared" si="14"/>
        <v>3000</v>
      </c>
      <c r="E736" s="81"/>
    </row>
    <row r="737" ht="20.1" customHeight="1" spans="1:5">
      <c r="A737" s="81" t="s">
        <v>608</v>
      </c>
      <c r="B737" s="81">
        <f>B738+B747+B751+B759+B765+B771+B777+B780+B785+B791+B792+B793+B808+B784</f>
        <v>4528</v>
      </c>
      <c r="C737" s="81">
        <v>1999</v>
      </c>
      <c r="D737" s="177">
        <f t="shared" si="14"/>
        <v>44.1475265017668</v>
      </c>
      <c r="E737" s="81">
        <f>E738+E747+E751+E759+E765+E771+E777+E780+E785+E791+E792+E793+E808+E784</f>
        <v>0</v>
      </c>
    </row>
    <row r="738" ht="20.1" customHeight="1" spans="1:5">
      <c r="A738" s="81" t="s">
        <v>609</v>
      </c>
      <c r="B738" s="81">
        <f>SUM(B739:B746)</f>
        <v>4</v>
      </c>
      <c r="C738" s="81">
        <v>0</v>
      </c>
      <c r="D738" s="177">
        <f t="shared" si="14"/>
        <v>0</v>
      </c>
      <c r="E738" s="81">
        <f>SUM(E739:E746)</f>
        <v>0</v>
      </c>
    </row>
    <row r="739" ht="20.1" customHeight="1" spans="1:5">
      <c r="A739" s="81" t="s">
        <v>66</v>
      </c>
      <c r="B739" s="81"/>
      <c r="C739" s="81">
        <v>0</v>
      </c>
      <c r="D739" s="177"/>
      <c r="E739" s="81"/>
    </row>
    <row r="740" ht="20.1" customHeight="1" spans="1:5">
      <c r="A740" s="81" t="s">
        <v>67</v>
      </c>
      <c r="B740" s="81"/>
      <c r="C740" s="81">
        <v>0</v>
      </c>
      <c r="D740" s="177"/>
      <c r="E740" s="81"/>
    </row>
    <row r="741" ht="20.1" customHeight="1" spans="1:5">
      <c r="A741" s="81" t="s">
        <v>68</v>
      </c>
      <c r="B741" s="81"/>
      <c r="C741" s="81">
        <v>0</v>
      </c>
      <c r="D741" s="177"/>
      <c r="E741" s="81"/>
    </row>
    <row r="742" ht="20.1" customHeight="1" spans="1:5">
      <c r="A742" s="81" t="s">
        <v>610</v>
      </c>
      <c r="B742" s="81"/>
      <c r="C742" s="81">
        <v>0</v>
      </c>
      <c r="D742" s="177"/>
      <c r="E742" s="81"/>
    </row>
    <row r="743" ht="20.1" customHeight="1" spans="1:5">
      <c r="A743" s="81" t="s">
        <v>611</v>
      </c>
      <c r="B743" s="81"/>
      <c r="C743" s="81">
        <v>0</v>
      </c>
      <c r="D743" s="177"/>
      <c r="E743" s="81"/>
    </row>
    <row r="744" ht="20.1" customHeight="1" spans="1:5">
      <c r="A744" s="81" t="s">
        <v>612</v>
      </c>
      <c r="B744" s="81"/>
      <c r="C744" s="81">
        <v>0</v>
      </c>
      <c r="D744" s="177"/>
      <c r="E744" s="81"/>
    </row>
    <row r="745" ht="20.1" customHeight="1" spans="1:5">
      <c r="A745" s="81" t="s">
        <v>613</v>
      </c>
      <c r="B745" s="81"/>
      <c r="C745" s="81">
        <v>0</v>
      </c>
      <c r="D745" s="177"/>
      <c r="E745" s="81"/>
    </row>
    <row r="746" ht="20.1" customHeight="1" spans="1:5">
      <c r="A746" s="81" t="s">
        <v>614</v>
      </c>
      <c r="B746" s="81">
        <v>4</v>
      </c>
      <c r="C746" s="81">
        <v>0</v>
      </c>
      <c r="D746" s="177">
        <f t="shared" si="14"/>
        <v>0</v>
      </c>
      <c r="E746" s="81"/>
    </row>
    <row r="747" ht="20.1" customHeight="1" spans="1:5">
      <c r="A747" s="81" t="s">
        <v>615</v>
      </c>
      <c r="B747" s="81">
        <f>SUM(B748:B750)</f>
        <v>65</v>
      </c>
      <c r="C747" s="81">
        <v>7</v>
      </c>
      <c r="D747" s="177">
        <f t="shared" si="14"/>
        <v>10.7692307692308</v>
      </c>
      <c r="E747" s="81">
        <f>SUM(E748:E750)</f>
        <v>0</v>
      </c>
    </row>
    <row r="748" ht="20.1" customHeight="1" spans="1:5">
      <c r="A748" s="81" t="s">
        <v>616</v>
      </c>
      <c r="B748" s="81"/>
      <c r="C748" s="81">
        <v>0</v>
      </c>
      <c r="D748" s="177"/>
      <c r="E748" s="81"/>
    </row>
    <row r="749" ht="20.1" customHeight="1" spans="1:5">
      <c r="A749" s="81" t="s">
        <v>617</v>
      </c>
      <c r="B749" s="81"/>
      <c r="C749" s="81">
        <v>0</v>
      </c>
      <c r="D749" s="177"/>
      <c r="E749" s="81"/>
    </row>
    <row r="750" ht="20.1" customHeight="1" spans="1:5">
      <c r="A750" s="81" t="s">
        <v>618</v>
      </c>
      <c r="B750" s="81">
        <v>65</v>
      </c>
      <c r="C750" s="81">
        <v>7</v>
      </c>
      <c r="D750" s="177">
        <f t="shared" si="14"/>
        <v>10.7692307692308</v>
      </c>
      <c r="E750" s="81"/>
    </row>
    <row r="751" ht="20.1" customHeight="1" spans="1:5">
      <c r="A751" s="81" t="s">
        <v>619</v>
      </c>
      <c r="B751" s="81">
        <f>SUM(B752:B758)</f>
        <v>70</v>
      </c>
      <c r="C751" s="81">
        <v>121</v>
      </c>
      <c r="D751" s="177">
        <f t="shared" si="14"/>
        <v>172.857142857143</v>
      </c>
      <c r="E751" s="81"/>
    </row>
    <row r="752" ht="20.1" customHeight="1" spans="1:5">
      <c r="A752" s="81" t="s">
        <v>620</v>
      </c>
      <c r="B752" s="81"/>
      <c r="C752" s="81">
        <v>0</v>
      </c>
      <c r="D752" s="177"/>
      <c r="E752" s="81"/>
    </row>
    <row r="753" ht="20.1" customHeight="1" spans="1:5">
      <c r="A753" s="81" t="s">
        <v>621</v>
      </c>
      <c r="B753" s="81">
        <v>55</v>
      </c>
      <c r="C753" s="81">
        <v>120</v>
      </c>
      <c r="D753" s="177">
        <f t="shared" si="14"/>
        <v>218.181818181818</v>
      </c>
      <c r="E753" s="81"/>
    </row>
    <row r="754" ht="20.1" customHeight="1" spans="1:5">
      <c r="A754" s="81" t="s">
        <v>622</v>
      </c>
      <c r="B754" s="81"/>
      <c r="C754" s="81">
        <v>0</v>
      </c>
      <c r="D754" s="177"/>
      <c r="E754" s="81"/>
    </row>
    <row r="755" ht="20.1" customHeight="1" spans="1:5">
      <c r="A755" s="81" t="s">
        <v>623</v>
      </c>
      <c r="B755" s="81">
        <v>5</v>
      </c>
      <c r="C755" s="81">
        <v>0</v>
      </c>
      <c r="D755" s="177">
        <f t="shared" si="14"/>
        <v>0</v>
      </c>
      <c r="E755" s="81"/>
    </row>
    <row r="756" ht="20.1" customHeight="1" spans="1:5">
      <c r="A756" s="81" t="s">
        <v>624</v>
      </c>
      <c r="B756" s="81"/>
      <c r="C756" s="81">
        <v>0</v>
      </c>
      <c r="D756" s="177"/>
      <c r="E756" s="81"/>
    </row>
    <row r="757" ht="20.1" customHeight="1" spans="1:5">
      <c r="A757" s="81" t="s">
        <v>625</v>
      </c>
      <c r="B757" s="81"/>
      <c r="C757" s="81">
        <v>0</v>
      </c>
      <c r="D757" s="177"/>
      <c r="E757" s="81"/>
    </row>
    <row r="758" ht="20.1" customHeight="1" spans="1:5">
      <c r="A758" s="81" t="s">
        <v>626</v>
      </c>
      <c r="B758" s="81">
        <v>10</v>
      </c>
      <c r="C758" s="81">
        <v>1</v>
      </c>
      <c r="D758" s="177">
        <f t="shared" si="14"/>
        <v>10</v>
      </c>
      <c r="E758" s="81"/>
    </row>
    <row r="759" ht="20.1" customHeight="1" spans="1:5">
      <c r="A759" s="81" t="s">
        <v>627</v>
      </c>
      <c r="B759" s="81">
        <f>SUM(B760:B764)</f>
        <v>3343</v>
      </c>
      <c r="C759" s="81">
        <v>1470</v>
      </c>
      <c r="D759" s="177">
        <f t="shared" si="14"/>
        <v>43.9724798085552</v>
      </c>
      <c r="E759" s="81"/>
    </row>
    <row r="760" ht="20.1" customHeight="1" spans="1:5">
      <c r="A760" s="81" t="s">
        <v>628</v>
      </c>
      <c r="B760" s="81">
        <v>869</v>
      </c>
      <c r="C760" s="81">
        <v>0</v>
      </c>
      <c r="D760" s="177">
        <f t="shared" si="14"/>
        <v>0</v>
      </c>
      <c r="E760" s="81"/>
    </row>
    <row r="761" ht="20.1" customHeight="1" spans="1:5">
      <c r="A761" s="81" t="s">
        <v>629</v>
      </c>
      <c r="B761" s="81">
        <v>2404</v>
      </c>
      <c r="C761" s="81">
        <v>1400</v>
      </c>
      <c r="D761" s="177">
        <f t="shared" si="14"/>
        <v>58.2362728785358</v>
      </c>
      <c r="E761" s="81"/>
    </row>
    <row r="762" ht="20.1" customHeight="1" spans="1:5">
      <c r="A762" s="81" t="s">
        <v>630</v>
      </c>
      <c r="B762" s="81"/>
      <c r="C762" s="81">
        <v>0</v>
      </c>
      <c r="D762" s="177"/>
      <c r="E762" s="81"/>
    </row>
    <row r="763" ht="20.1" customHeight="1" spans="1:5">
      <c r="A763" s="81" t="s">
        <v>631</v>
      </c>
      <c r="B763" s="81"/>
      <c r="C763" s="81">
        <v>0</v>
      </c>
      <c r="D763" s="177"/>
      <c r="E763" s="81"/>
    </row>
    <row r="764" ht="20.1" customHeight="1" spans="1:5">
      <c r="A764" s="81" t="s">
        <v>632</v>
      </c>
      <c r="B764" s="81">
        <v>70</v>
      </c>
      <c r="C764" s="81">
        <v>70</v>
      </c>
      <c r="D764" s="177">
        <f t="shared" si="14"/>
        <v>100</v>
      </c>
      <c r="E764" s="81"/>
    </row>
    <row r="765" ht="20.1" customHeight="1" spans="1:5">
      <c r="A765" s="81" t="s">
        <v>633</v>
      </c>
      <c r="B765" s="81">
        <f>SUM(B766:B770)</f>
        <v>183</v>
      </c>
      <c r="C765" s="81">
        <v>81</v>
      </c>
      <c r="D765" s="177">
        <f t="shared" si="14"/>
        <v>44.2622950819672</v>
      </c>
      <c r="E765" s="81">
        <f>SUM(E766:E770)</f>
        <v>0</v>
      </c>
    </row>
    <row r="766" ht="20.1" customHeight="1" spans="1:5">
      <c r="A766" s="81" t="s">
        <v>634</v>
      </c>
      <c r="B766" s="81"/>
      <c r="C766" s="81">
        <v>0</v>
      </c>
      <c r="D766" s="177"/>
      <c r="E766" s="81"/>
    </row>
    <row r="767" ht="20.1" customHeight="1" spans="1:5">
      <c r="A767" s="81" t="s">
        <v>635</v>
      </c>
      <c r="B767" s="81"/>
      <c r="C767" s="81">
        <v>0</v>
      </c>
      <c r="D767" s="177"/>
      <c r="E767" s="81"/>
    </row>
    <row r="768" ht="20.1" customHeight="1" spans="1:5">
      <c r="A768" s="81" t="s">
        <v>636</v>
      </c>
      <c r="B768" s="81">
        <v>81</v>
      </c>
      <c r="C768" s="81">
        <v>81</v>
      </c>
      <c r="D768" s="177">
        <f t="shared" si="14"/>
        <v>100</v>
      </c>
      <c r="E768" s="81"/>
    </row>
    <row r="769" ht="20.1" customHeight="1" spans="1:5">
      <c r="A769" s="81" t="s">
        <v>637</v>
      </c>
      <c r="B769" s="81"/>
      <c r="C769" s="81">
        <v>0</v>
      </c>
      <c r="D769" s="177"/>
      <c r="E769" s="81"/>
    </row>
    <row r="770" ht="20.1" customHeight="1" spans="1:5">
      <c r="A770" s="81" t="s">
        <v>638</v>
      </c>
      <c r="B770" s="81">
        <v>102</v>
      </c>
      <c r="C770" s="81">
        <v>0</v>
      </c>
      <c r="D770" s="177">
        <f t="shared" si="14"/>
        <v>0</v>
      </c>
      <c r="E770" s="81"/>
    </row>
    <row r="771" ht="20.1" customHeight="1" spans="1:5">
      <c r="A771" s="81" t="s">
        <v>639</v>
      </c>
      <c r="B771" s="81">
        <f>SUM(B772:B776)</f>
        <v>320</v>
      </c>
      <c r="C771" s="81">
        <v>320</v>
      </c>
      <c r="D771" s="177">
        <f t="shared" si="14"/>
        <v>100</v>
      </c>
      <c r="E771" s="81">
        <f>SUM(E772:E776)</f>
        <v>0</v>
      </c>
    </row>
    <row r="772" ht="20.1" customHeight="1" spans="1:5">
      <c r="A772" s="81" t="s">
        <v>640</v>
      </c>
      <c r="B772" s="81">
        <v>51</v>
      </c>
      <c r="C772" s="81">
        <v>51</v>
      </c>
      <c r="D772" s="177">
        <f t="shared" si="14"/>
        <v>100</v>
      </c>
      <c r="E772" s="81"/>
    </row>
    <row r="773" ht="20.1" customHeight="1" spans="1:5">
      <c r="A773" s="81" t="s">
        <v>641</v>
      </c>
      <c r="B773" s="81">
        <v>269</v>
      </c>
      <c r="C773" s="81">
        <v>269</v>
      </c>
      <c r="D773" s="177">
        <f t="shared" si="14"/>
        <v>100</v>
      </c>
      <c r="E773" s="81"/>
    </row>
    <row r="774" ht="20.1" customHeight="1" spans="1:5">
      <c r="A774" s="81" t="s">
        <v>642</v>
      </c>
      <c r="B774" s="81"/>
      <c r="C774" s="81">
        <v>0</v>
      </c>
      <c r="D774" s="177"/>
      <c r="E774" s="81"/>
    </row>
    <row r="775" ht="20.1" customHeight="1" spans="1:5">
      <c r="A775" s="81" t="s">
        <v>643</v>
      </c>
      <c r="B775" s="81"/>
      <c r="C775" s="81">
        <v>0</v>
      </c>
      <c r="D775" s="177"/>
      <c r="E775" s="81"/>
    </row>
    <row r="776" ht="20.1" customHeight="1" spans="1:5">
      <c r="A776" s="81" t="s">
        <v>644</v>
      </c>
      <c r="B776" s="81"/>
      <c r="C776" s="81">
        <v>0</v>
      </c>
      <c r="D776" s="177"/>
      <c r="E776" s="81"/>
    </row>
    <row r="777" ht="20.1" customHeight="1" spans="1:5">
      <c r="A777" s="81" t="s">
        <v>645</v>
      </c>
      <c r="B777" s="81"/>
      <c r="C777" s="81">
        <v>0</v>
      </c>
      <c r="D777" s="177"/>
      <c r="E777" s="81"/>
    </row>
    <row r="778" ht="20.1" customHeight="1" spans="1:5">
      <c r="A778" s="81" t="s">
        <v>646</v>
      </c>
      <c r="B778" s="81"/>
      <c r="C778" s="81">
        <v>0</v>
      </c>
      <c r="D778" s="177"/>
      <c r="E778" s="81"/>
    </row>
    <row r="779" ht="20.1" customHeight="1" spans="1:5">
      <c r="A779" s="81" t="s">
        <v>647</v>
      </c>
      <c r="B779" s="81"/>
      <c r="C779" s="81">
        <v>0</v>
      </c>
      <c r="D779" s="177"/>
      <c r="E779" s="81"/>
    </row>
    <row r="780" ht="20.1" customHeight="1" spans="1:5">
      <c r="A780" s="81" t="s">
        <v>648</v>
      </c>
      <c r="B780" s="81"/>
      <c r="C780" s="81">
        <v>0</v>
      </c>
      <c r="D780" s="177"/>
      <c r="E780" s="81"/>
    </row>
    <row r="781" ht="20.1" customHeight="1" spans="1:5">
      <c r="A781" s="81" t="s">
        <v>649</v>
      </c>
      <c r="B781" s="81"/>
      <c r="C781" s="81">
        <v>0</v>
      </c>
      <c r="D781" s="177"/>
      <c r="E781" s="81"/>
    </row>
    <row r="782" ht="20.1" customHeight="1" spans="1:5">
      <c r="A782" s="81" t="s">
        <v>650</v>
      </c>
      <c r="B782" s="81"/>
      <c r="C782" s="81">
        <v>0</v>
      </c>
      <c r="D782" s="177"/>
      <c r="E782" s="81"/>
    </row>
    <row r="783" ht="20.1" customHeight="1" spans="1:5">
      <c r="A783" s="81" t="s">
        <v>651</v>
      </c>
      <c r="B783" s="81"/>
      <c r="C783" s="81">
        <v>0</v>
      </c>
      <c r="D783" s="177"/>
      <c r="E783" s="81"/>
    </row>
    <row r="784" ht="20.1" customHeight="1" spans="1:5">
      <c r="A784" s="81" t="s">
        <v>652</v>
      </c>
      <c r="B784" s="81">
        <v>532</v>
      </c>
      <c r="C784" s="81">
        <v>0</v>
      </c>
      <c r="D784" s="177">
        <f>C784/B784*100</f>
        <v>0</v>
      </c>
      <c r="E784" s="81"/>
    </row>
    <row r="785" ht="20.1" customHeight="1" spans="1:5">
      <c r="A785" s="81" t="s">
        <v>653</v>
      </c>
      <c r="B785" s="81">
        <f>SUM(B786:B790)</f>
        <v>0</v>
      </c>
      <c r="C785" s="81">
        <v>0</v>
      </c>
      <c r="D785" s="177"/>
      <c r="E785" s="81"/>
    </row>
    <row r="786" ht="20.1" customHeight="1" spans="1:5">
      <c r="A786" s="81" t="s">
        <v>654</v>
      </c>
      <c r="B786" s="81"/>
      <c r="C786" s="81">
        <v>0</v>
      </c>
      <c r="D786" s="177"/>
      <c r="E786" s="81"/>
    </row>
    <row r="787" ht="20.1" customHeight="1" spans="1:5">
      <c r="A787" s="81" t="s">
        <v>655</v>
      </c>
      <c r="B787" s="81"/>
      <c r="C787" s="81">
        <v>0</v>
      </c>
      <c r="D787" s="177"/>
      <c r="E787" s="81"/>
    </row>
    <row r="788" ht="20.1" customHeight="1" spans="1:5">
      <c r="A788" s="81" t="s">
        <v>656</v>
      </c>
      <c r="B788" s="81"/>
      <c r="C788" s="81">
        <v>0</v>
      </c>
      <c r="D788" s="177"/>
      <c r="E788" s="81"/>
    </row>
    <row r="789" ht="20.1" customHeight="1" spans="1:5">
      <c r="A789" s="81" t="s">
        <v>657</v>
      </c>
      <c r="B789" s="81"/>
      <c r="C789" s="81">
        <v>0</v>
      </c>
      <c r="D789" s="177"/>
      <c r="E789" s="81"/>
    </row>
    <row r="790" ht="20.1" customHeight="1" spans="1:5">
      <c r="A790" s="81" t="s">
        <v>658</v>
      </c>
      <c r="B790" s="81"/>
      <c r="C790" s="81">
        <v>0</v>
      </c>
      <c r="D790" s="177"/>
      <c r="E790" s="81"/>
    </row>
    <row r="791" ht="20.1" customHeight="1" spans="1:5">
      <c r="A791" s="81" t="s">
        <v>659</v>
      </c>
      <c r="B791" s="81">
        <v>11</v>
      </c>
      <c r="C791" s="81">
        <v>0</v>
      </c>
      <c r="D791" s="177">
        <f>C791/B791*100</f>
        <v>0</v>
      </c>
      <c r="E791" s="81"/>
    </row>
    <row r="792" ht="20.1" customHeight="1" spans="1:5">
      <c r="A792" s="81" t="s">
        <v>660</v>
      </c>
      <c r="B792" s="81"/>
      <c r="C792" s="81">
        <v>0</v>
      </c>
      <c r="D792" s="177"/>
      <c r="E792" s="81"/>
    </row>
    <row r="793" ht="20.1" customHeight="1" spans="1:5">
      <c r="A793" s="81" t="s">
        <v>661</v>
      </c>
      <c r="B793" s="81">
        <f>SUM(B794:B807)</f>
        <v>0</v>
      </c>
      <c r="C793" s="81">
        <v>0</v>
      </c>
      <c r="D793" s="177"/>
      <c r="E793" s="81">
        <f>SUM(E794:E807)</f>
        <v>0</v>
      </c>
    </row>
    <row r="794" ht="20.1" customHeight="1" spans="1:5">
      <c r="A794" s="81" t="s">
        <v>66</v>
      </c>
      <c r="B794" s="81"/>
      <c r="C794" s="81">
        <v>0</v>
      </c>
      <c r="D794" s="177"/>
      <c r="E794" s="81"/>
    </row>
    <row r="795" ht="20.1" customHeight="1" spans="1:5">
      <c r="A795" s="81" t="s">
        <v>67</v>
      </c>
      <c r="B795" s="81"/>
      <c r="C795" s="81">
        <v>0</v>
      </c>
      <c r="D795" s="177"/>
      <c r="E795" s="81"/>
    </row>
    <row r="796" ht="20.1" customHeight="1" spans="1:5">
      <c r="A796" s="81" t="s">
        <v>68</v>
      </c>
      <c r="B796" s="81"/>
      <c r="C796" s="81">
        <v>0</v>
      </c>
      <c r="D796" s="177"/>
      <c r="E796" s="81"/>
    </row>
    <row r="797" ht="20.1" customHeight="1" spans="1:5">
      <c r="A797" s="81" t="s">
        <v>662</v>
      </c>
      <c r="B797" s="81"/>
      <c r="C797" s="81">
        <v>0</v>
      </c>
      <c r="D797" s="177"/>
      <c r="E797" s="81"/>
    </row>
    <row r="798" ht="20.1" customHeight="1" spans="1:5">
      <c r="A798" s="81" t="s">
        <v>663</v>
      </c>
      <c r="B798" s="81"/>
      <c r="C798" s="81">
        <v>0</v>
      </c>
      <c r="D798" s="177"/>
      <c r="E798" s="81"/>
    </row>
    <row r="799" ht="20.1" customHeight="1" spans="1:5">
      <c r="A799" s="81" t="s">
        <v>664</v>
      </c>
      <c r="B799" s="81"/>
      <c r="C799" s="81">
        <v>0</v>
      </c>
      <c r="D799" s="177"/>
      <c r="E799" s="81"/>
    </row>
    <row r="800" ht="20.1" customHeight="1" spans="1:5">
      <c r="A800" s="81" t="s">
        <v>665</v>
      </c>
      <c r="B800" s="81"/>
      <c r="C800" s="81">
        <v>0</v>
      </c>
      <c r="D800" s="177"/>
      <c r="E800" s="81"/>
    </row>
    <row r="801" ht="20.1" customHeight="1" spans="1:5">
      <c r="A801" s="81" t="s">
        <v>666</v>
      </c>
      <c r="B801" s="81"/>
      <c r="C801" s="81">
        <v>0</v>
      </c>
      <c r="D801" s="177"/>
      <c r="E801" s="81"/>
    </row>
    <row r="802" ht="20.1" customHeight="1" spans="1:5">
      <c r="A802" s="81" t="s">
        <v>667</v>
      </c>
      <c r="B802" s="81"/>
      <c r="C802" s="81">
        <v>0</v>
      </c>
      <c r="D802" s="177"/>
      <c r="E802" s="81"/>
    </row>
    <row r="803" ht="20.1" customHeight="1" spans="1:5">
      <c r="A803" s="81" t="s">
        <v>668</v>
      </c>
      <c r="B803" s="81"/>
      <c r="C803" s="81">
        <v>0</v>
      </c>
      <c r="D803" s="177"/>
      <c r="E803" s="81"/>
    </row>
    <row r="804" ht="20.1" customHeight="1" spans="1:5">
      <c r="A804" s="81" t="s">
        <v>109</v>
      </c>
      <c r="B804" s="81"/>
      <c r="C804" s="81">
        <v>0</v>
      </c>
      <c r="D804" s="177"/>
      <c r="E804" s="81"/>
    </row>
    <row r="805" ht="20.1" customHeight="1" spans="1:5">
      <c r="A805" s="81" t="s">
        <v>669</v>
      </c>
      <c r="B805" s="81"/>
      <c r="C805" s="81">
        <v>0</v>
      </c>
      <c r="D805" s="177"/>
      <c r="E805" s="81"/>
    </row>
    <row r="806" ht="20.1" customHeight="1" spans="1:5">
      <c r="A806" s="81" t="s">
        <v>75</v>
      </c>
      <c r="B806" s="81"/>
      <c r="C806" s="81">
        <v>0</v>
      </c>
      <c r="D806" s="177"/>
      <c r="E806" s="81"/>
    </row>
    <row r="807" ht="20.1" customHeight="1" spans="1:5">
      <c r="A807" s="81" t="s">
        <v>670</v>
      </c>
      <c r="B807" s="81"/>
      <c r="C807" s="81">
        <v>0</v>
      </c>
      <c r="D807" s="177"/>
      <c r="E807" s="81"/>
    </row>
    <row r="808" ht="20.1" customHeight="1" spans="1:5">
      <c r="A808" s="81" t="s">
        <v>671</v>
      </c>
      <c r="B808" s="81"/>
      <c r="C808" s="81">
        <v>0</v>
      </c>
      <c r="D808" s="177"/>
      <c r="E808" s="81"/>
    </row>
    <row r="809" ht="20.1" customHeight="1" spans="1:5">
      <c r="A809" s="81" t="s">
        <v>672</v>
      </c>
      <c r="B809" s="81">
        <f>B810+B823+B826+B827+B828</f>
        <v>9300</v>
      </c>
      <c r="C809" s="81">
        <v>3646</v>
      </c>
      <c r="D809" s="177">
        <f>C809/B809*100</f>
        <v>39.2043010752688</v>
      </c>
      <c r="E809" s="81">
        <f>E810+E823+E826+E827+E828</f>
        <v>0</v>
      </c>
    </row>
    <row r="810" ht="20.1" customHeight="1" spans="1:5">
      <c r="A810" s="81" t="s">
        <v>673</v>
      </c>
      <c r="B810" s="81">
        <f>SUM(B811:B821)</f>
        <v>447</v>
      </c>
      <c r="C810" s="81">
        <v>403</v>
      </c>
      <c r="D810" s="177">
        <f>C810/B810*100</f>
        <v>90.1565995525727</v>
      </c>
      <c r="E810" s="81">
        <f>SUM(E811:E821)</f>
        <v>0</v>
      </c>
    </row>
    <row r="811" ht="20.1" customHeight="1" spans="1:5">
      <c r="A811" s="81" t="s">
        <v>674</v>
      </c>
      <c r="B811" s="81">
        <v>201</v>
      </c>
      <c r="C811" s="81">
        <v>165</v>
      </c>
      <c r="D811" s="177">
        <f>C811/B811*100</f>
        <v>82.089552238806</v>
      </c>
      <c r="E811" s="81"/>
    </row>
    <row r="812" ht="20.1" customHeight="1" spans="1:5">
      <c r="A812" s="81" t="s">
        <v>675</v>
      </c>
      <c r="B812" s="81"/>
      <c r="C812" s="81">
        <v>0</v>
      </c>
      <c r="D812" s="177"/>
      <c r="E812" s="81"/>
    </row>
    <row r="813" ht="20.1" customHeight="1" spans="1:5">
      <c r="A813" s="81" t="s">
        <v>676</v>
      </c>
      <c r="B813" s="81"/>
      <c r="C813" s="81">
        <v>0</v>
      </c>
      <c r="D813" s="177"/>
      <c r="E813" s="81"/>
    </row>
    <row r="814" ht="20.1" customHeight="1" spans="1:5">
      <c r="A814" s="81" t="s">
        <v>677</v>
      </c>
      <c r="B814" s="81">
        <v>128</v>
      </c>
      <c r="C814" s="81">
        <v>168</v>
      </c>
      <c r="D814" s="177">
        <f t="shared" ref="D814:D819" si="15">C814/B814*100</f>
        <v>131.25</v>
      </c>
      <c r="E814" s="81"/>
    </row>
    <row r="815" ht="20.1" customHeight="1" spans="1:5">
      <c r="A815" s="81" t="s">
        <v>678</v>
      </c>
      <c r="B815" s="81">
        <v>5</v>
      </c>
      <c r="C815" s="81">
        <v>5</v>
      </c>
      <c r="D815" s="177">
        <f t="shared" si="15"/>
        <v>100</v>
      </c>
      <c r="E815" s="81"/>
    </row>
    <row r="816" ht="20.1" customHeight="1" spans="1:5">
      <c r="A816" s="81" t="s">
        <v>679</v>
      </c>
      <c r="B816" s="81"/>
      <c r="C816" s="81">
        <v>0</v>
      </c>
      <c r="D816" s="177"/>
      <c r="E816" s="81"/>
    </row>
    <row r="817" ht="20.1" customHeight="1" spans="1:5">
      <c r="A817" s="81" t="s">
        <v>680</v>
      </c>
      <c r="B817" s="81"/>
      <c r="C817" s="81">
        <v>0</v>
      </c>
      <c r="D817" s="177"/>
      <c r="E817" s="81"/>
    </row>
    <row r="818" ht="20.1" customHeight="1" spans="1:5">
      <c r="A818" s="81" t="s">
        <v>681</v>
      </c>
      <c r="B818" s="81"/>
      <c r="C818" s="81">
        <v>0</v>
      </c>
      <c r="D818" s="177"/>
      <c r="E818" s="81"/>
    </row>
    <row r="819" ht="20.1" customHeight="1" spans="1:5">
      <c r="A819" s="81" t="s">
        <v>682</v>
      </c>
      <c r="B819" s="81">
        <v>91</v>
      </c>
      <c r="C819" s="81">
        <v>50</v>
      </c>
      <c r="D819" s="177">
        <f t="shared" si="15"/>
        <v>54.9450549450549</v>
      </c>
      <c r="E819" s="81"/>
    </row>
    <row r="820" ht="20.1" customHeight="1" spans="1:5">
      <c r="A820" s="81" t="s">
        <v>683</v>
      </c>
      <c r="B820" s="81"/>
      <c r="C820" s="81">
        <v>0</v>
      </c>
      <c r="D820" s="177"/>
      <c r="E820" s="81"/>
    </row>
    <row r="821" ht="20.1" customHeight="1" spans="1:5">
      <c r="A821" s="81" t="s">
        <v>684</v>
      </c>
      <c r="B821" s="81">
        <v>22</v>
      </c>
      <c r="C821" s="81">
        <v>15</v>
      </c>
      <c r="D821" s="177">
        <f t="shared" ref="D821:D831" si="16">C821/B821*100</f>
        <v>68.1818181818182</v>
      </c>
      <c r="E821" s="81"/>
    </row>
    <row r="822" ht="20.1" customHeight="1" spans="1:5">
      <c r="A822" s="81" t="s">
        <v>685</v>
      </c>
      <c r="B822" s="81"/>
      <c r="C822" s="81">
        <v>0</v>
      </c>
      <c r="D822" s="177"/>
      <c r="E822" s="81"/>
    </row>
    <row r="823" ht="18.75" customHeight="1" spans="1:5">
      <c r="A823" s="81" t="s">
        <v>686</v>
      </c>
      <c r="B823" s="81">
        <f>SUM(B824:B825)</f>
        <v>6765</v>
      </c>
      <c r="C823" s="81">
        <v>2750</v>
      </c>
      <c r="D823" s="177">
        <f t="shared" si="16"/>
        <v>40.650406504065</v>
      </c>
      <c r="E823" s="81"/>
    </row>
    <row r="824" ht="20.1" customHeight="1" spans="1:5">
      <c r="A824" s="81" t="s">
        <v>687</v>
      </c>
      <c r="B824" s="81">
        <v>500</v>
      </c>
      <c r="C824" s="81">
        <v>650</v>
      </c>
      <c r="D824" s="177">
        <f t="shared" si="16"/>
        <v>130</v>
      </c>
      <c r="E824" s="81"/>
    </row>
    <row r="825" ht="20.1" customHeight="1" spans="1:5">
      <c r="A825" s="81" t="s">
        <v>688</v>
      </c>
      <c r="B825" s="81">
        <v>6265</v>
      </c>
      <c r="C825" s="81">
        <v>2100</v>
      </c>
      <c r="D825" s="177">
        <f t="shared" si="16"/>
        <v>33.5195530726257</v>
      </c>
      <c r="E825" s="81"/>
    </row>
    <row r="826" ht="20.1" customHeight="1" spans="1:5">
      <c r="A826" s="81" t="s">
        <v>689</v>
      </c>
      <c r="B826" s="81">
        <v>561</v>
      </c>
      <c r="C826" s="81">
        <v>354</v>
      </c>
      <c r="D826" s="177">
        <f t="shared" si="16"/>
        <v>63.1016042780749</v>
      </c>
      <c r="E826" s="81"/>
    </row>
    <row r="827" ht="20.1" customHeight="1" spans="1:5">
      <c r="A827" s="81" t="s">
        <v>690</v>
      </c>
      <c r="B827" s="81">
        <v>27</v>
      </c>
      <c r="C827" s="81">
        <v>24</v>
      </c>
      <c r="D827" s="177">
        <f t="shared" si="16"/>
        <v>88.8888888888889</v>
      </c>
      <c r="E827" s="81"/>
    </row>
    <row r="828" ht="20.1" customHeight="1" spans="1:5">
      <c r="A828" s="81" t="s">
        <v>691</v>
      </c>
      <c r="B828" s="81">
        <v>1500</v>
      </c>
      <c r="C828" s="81">
        <v>115</v>
      </c>
      <c r="D828" s="177">
        <f t="shared" si="16"/>
        <v>7.66666666666667</v>
      </c>
      <c r="E828" s="81"/>
    </row>
    <row r="829" ht="20.1" customHeight="1" spans="1:5">
      <c r="A829" s="81" t="s">
        <v>692</v>
      </c>
      <c r="B829" s="81">
        <f>B830+B856+B884+B923+B940+B934+B947+B958</f>
        <v>24465</v>
      </c>
      <c r="C829" s="81">
        <v>17545</v>
      </c>
      <c r="D829" s="177">
        <f t="shared" si="16"/>
        <v>71.7146944614756</v>
      </c>
      <c r="E829" s="81">
        <f>E830+E856+E884+E923+E940+E934+E947+E958</f>
        <v>0</v>
      </c>
    </row>
    <row r="830" ht="20.1" customHeight="1" spans="1:5">
      <c r="A830" s="81" t="s">
        <v>693</v>
      </c>
      <c r="B830" s="81">
        <f>SUM(B831:B855)</f>
        <v>3562</v>
      </c>
      <c r="C830" s="81">
        <v>4032</v>
      </c>
      <c r="D830" s="177">
        <f t="shared" si="16"/>
        <v>113.194834362718</v>
      </c>
      <c r="E830" s="81">
        <f>SUM(E831:E855)</f>
        <v>0</v>
      </c>
    </row>
    <row r="831" ht="20.1" customHeight="1" spans="1:5">
      <c r="A831" s="81" t="s">
        <v>674</v>
      </c>
      <c r="B831" s="81">
        <v>138</v>
      </c>
      <c r="C831" s="81">
        <v>319</v>
      </c>
      <c r="D831" s="177">
        <f t="shared" si="16"/>
        <v>231.159420289855</v>
      </c>
      <c r="E831" s="81"/>
    </row>
    <row r="832" ht="20.1" customHeight="1" spans="1:5">
      <c r="A832" s="81" t="s">
        <v>675</v>
      </c>
      <c r="B832" s="81"/>
      <c r="C832" s="81">
        <v>778</v>
      </c>
      <c r="D832" s="177"/>
      <c r="E832" s="81"/>
    </row>
    <row r="833" ht="20.1" customHeight="1" spans="1:5">
      <c r="A833" s="81" t="s">
        <v>676</v>
      </c>
      <c r="B833" s="81"/>
      <c r="C833" s="81">
        <v>0</v>
      </c>
      <c r="D833" s="177"/>
      <c r="E833" s="81"/>
    </row>
    <row r="834" ht="20.1" customHeight="1" spans="1:5">
      <c r="A834" s="81" t="s">
        <v>694</v>
      </c>
      <c r="B834" s="81">
        <v>702</v>
      </c>
      <c r="C834" s="81">
        <v>603</v>
      </c>
      <c r="D834" s="177">
        <f t="shared" ref="D834:D839" si="17">C834/B834*100</f>
        <v>85.8974358974359</v>
      </c>
      <c r="E834" s="81"/>
    </row>
    <row r="835" ht="20.1" customHeight="1" spans="1:5">
      <c r="A835" s="81" t="s">
        <v>695</v>
      </c>
      <c r="B835" s="81"/>
      <c r="C835" s="81">
        <v>0</v>
      </c>
      <c r="D835" s="177"/>
      <c r="E835" s="81"/>
    </row>
    <row r="836" ht="20.1" customHeight="1" spans="1:5">
      <c r="A836" s="81" t="s">
        <v>696</v>
      </c>
      <c r="B836" s="81">
        <v>583</v>
      </c>
      <c r="C836" s="81">
        <v>0</v>
      </c>
      <c r="D836" s="177">
        <f t="shared" si="17"/>
        <v>0</v>
      </c>
      <c r="E836" s="81"/>
    </row>
    <row r="837" ht="20.1" customHeight="1" spans="1:5">
      <c r="A837" s="81" t="s">
        <v>697</v>
      </c>
      <c r="B837" s="81">
        <v>27</v>
      </c>
      <c r="C837" s="81">
        <v>13</v>
      </c>
      <c r="D837" s="177">
        <f t="shared" si="17"/>
        <v>48.1481481481481</v>
      </c>
      <c r="E837" s="81"/>
    </row>
    <row r="838" ht="20.1" customHeight="1" spans="1:5">
      <c r="A838" s="81" t="s">
        <v>698</v>
      </c>
      <c r="B838" s="81">
        <v>17</v>
      </c>
      <c r="C838" s="81">
        <v>0</v>
      </c>
      <c r="D838" s="177">
        <f t="shared" si="17"/>
        <v>0</v>
      </c>
      <c r="E838" s="81"/>
    </row>
    <row r="839" ht="20.1" customHeight="1" spans="1:5">
      <c r="A839" s="81" t="s">
        <v>699</v>
      </c>
      <c r="B839" s="81">
        <v>1</v>
      </c>
      <c r="C839" s="81">
        <v>1</v>
      </c>
      <c r="D839" s="177">
        <f t="shared" si="17"/>
        <v>100</v>
      </c>
      <c r="E839" s="81"/>
    </row>
    <row r="840" ht="20.1" customHeight="1" spans="1:5">
      <c r="A840" s="81" t="s">
        <v>700</v>
      </c>
      <c r="B840" s="81"/>
      <c r="C840" s="81">
        <v>0</v>
      </c>
      <c r="D840" s="177"/>
      <c r="E840" s="81"/>
    </row>
    <row r="841" ht="20.1" customHeight="1" spans="1:5">
      <c r="A841" s="81" t="s">
        <v>701</v>
      </c>
      <c r="B841" s="81">
        <v>6</v>
      </c>
      <c r="C841" s="81">
        <v>6</v>
      </c>
      <c r="D841" s="177">
        <f t="shared" ref="D841:D847" si="18">C841/B841*100</f>
        <v>100</v>
      </c>
      <c r="E841" s="81"/>
    </row>
    <row r="842" ht="20.1" customHeight="1" spans="1:5">
      <c r="A842" s="81" t="s">
        <v>702</v>
      </c>
      <c r="B842" s="81"/>
      <c r="C842" s="81">
        <v>0</v>
      </c>
      <c r="D842" s="177"/>
      <c r="E842" s="81"/>
    </row>
    <row r="843" ht="20.1" customHeight="1" spans="1:5">
      <c r="A843" s="81" t="s">
        <v>703</v>
      </c>
      <c r="B843" s="81">
        <v>36</v>
      </c>
      <c r="C843" s="81">
        <v>0</v>
      </c>
      <c r="D843" s="177">
        <f t="shared" si="18"/>
        <v>0</v>
      </c>
      <c r="E843" s="81"/>
    </row>
    <row r="844" ht="20.1" customHeight="1" spans="1:5">
      <c r="A844" s="81" t="s">
        <v>704</v>
      </c>
      <c r="B844" s="81"/>
      <c r="C844" s="81">
        <v>0</v>
      </c>
      <c r="D844" s="177"/>
      <c r="E844" s="81"/>
    </row>
    <row r="845" ht="20.1" customHeight="1" spans="1:5">
      <c r="A845" s="81" t="s">
        <v>705</v>
      </c>
      <c r="B845" s="81"/>
      <c r="C845" s="81">
        <v>0</v>
      </c>
      <c r="D845" s="177"/>
      <c r="E845" s="81"/>
    </row>
    <row r="846" ht="20.1" customHeight="1" spans="1:5">
      <c r="A846" s="81" t="s">
        <v>706</v>
      </c>
      <c r="B846" s="81">
        <v>665</v>
      </c>
      <c r="C846" s="81">
        <v>955</v>
      </c>
      <c r="D846" s="177">
        <f t="shared" si="18"/>
        <v>143.609022556391</v>
      </c>
      <c r="E846" s="81"/>
    </row>
    <row r="847" ht="20.1" customHeight="1" spans="1:5">
      <c r="A847" s="81" t="s">
        <v>707</v>
      </c>
      <c r="B847" s="81">
        <v>91</v>
      </c>
      <c r="C847" s="81">
        <v>11</v>
      </c>
      <c r="D847" s="177">
        <f t="shared" si="18"/>
        <v>12.0879120879121</v>
      </c>
      <c r="E847" s="81"/>
    </row>
    <row r="848" ht="20.1" customHeight="1" spans="1:5">
      <c r="A848" s="81" t="s">
        <v>708</v>
      </c>
      <c r="B848" s="81"/>
      <c r="C848" s="81">
        <v>0</v>
      </c>
      <c r="D848" s="177"/>
      <c r="E848" s="81"/>
    </row>
    <row r="849" ht="20.1" customHeight="1" spans="1:5">
      <c r="A849" s="81" t="s">
        <v>709</v>
      </c>
      <c r="B849" s="81">
        <v>100</v>
      </c>
      <c r="C849" s="81">
        <v>1000</v>
      </c>
      <c r="D849" s="177">
        <f t="shared" ref="D849:D857" si="19">C849/B849*100</f>
        <v>1000</v>
      </c>
      <c r="E849" s="81"/>
    </row>
    <row r="850" ht="20.1" customHeight="1" spans="1:5">
      <c r="A850" s="81" t="s">
        <v>710</v>
      </c>
      <c r="B850" s="81"/>
      <c r="C850" s="81">
        <v>0</v>
      </c>
      <c r="D850" s="177"/>
      <c r="E850" s="81"/>
    </row>
    <row r="851" ht="20.1" customHeight="1" spans="1:5">
      <c r="A851" s="81" t="s">
        <v>711</v>
      </c>
      <c r="B851" s="81">
        <v>39</v>
      </c>
      <c r="C851" s="81">
        <v>9</v>
      </c>
      <c r="D851" s="177">
        <f t="shared" si="19"/>
        <v>23.0769230769231</v>
      </c>
      <c r="E851" s="81"/>
    </row>
    <row r="852" ht="20.1" customHeight="1" spans="1:5">
      <c r="A852" s="81" t="s">
        <v>712</v>
      </c>
      <c r="B852" s="81"/>
      <c r="C852" s="81">
        <v>0</v>
      </c>
      <c r="D852" s="177"/>
      <c r="E852" s="81"/>
    </row>
    <row r="853" ht="20.1" customHeight="1" spans="1:5">
      <c r="A853" s="81" t="s">
        <v>713</v>
      </c>
      <c r="B853" s="81"/>
      <c r="C853" s="81">
        <v>0</v>
      </c>
      <c r="D853" s="177"/>
      <c r="E853" s="81"/>
    </row>
    <row r="854" ht="20.1" customHeight="1" spans="1:5">
      <c r="A854" s="81" t="s">
        <v>714</v>
      </c>
      <c r="B854" s="81">
        <v>119</v>
      </c>
      <c r="C854" s="81">
        <v>127</v>
      </c>
      <c r="D854" s="177">
        <f t="shared" si="19"/>
        <v>106.72268907563</v>
      </c>
      <c r="E854" s="81"/>
    </row>
    <row r="855" ht="18.75" customHeight="1" spans="1:5">
      <c r="A855" s="81" t="s">
        <v>715</v>
      </c>
      <c r="B855" s="81">
        <v>1038</v>
      </c>
      <c r="C855" s="81">
        <v>210</v>
      </c>
      <c r="D855" s="177">
        <f t="shared" si="19"/>
        <v>20.2312138728324</v>
      </c>
      <c r="E855" s="81"/>
    </row>
    <row r="856" ht="20.1" customHeight="1" spans="1:5">
      <c r="A856" s="81" t="s">
        <v>716</v>
      </c>
      <c r="B856" s="81">
        <f>SUM(B857:B883)</f>
        <v>4593</v>
      </c>
      <c r="C856" s="81">
        <v>4445</v>
      </c>
      <c r="D856" s="177">
        <f t="shared" si="19"/>
        <v>96.7777052035706</v>
      </c>
      <c r="E856" s="81">
        <f>SUM(E857:E883)</f>
        <v>0</v>
      </c>
    </row>
    <row r="857" ht="20.1" customHeight="1" spans="1:5">
      <c r="A857" s="81" t="s">
        <v>674</v>
      </c>
      <c r="B857" s="81">
        <v>252</v>
      </c>
      <c r="C857" s="81">
        <v>135</v>
      </c>
      <c r="D857" s="177">
        <f t="shared" si="19"/>
        <v>53.5714285714286</v>
      </c>
      <c r="E857" s="81"/>
    </row>
    <row r="858" ht="20.1" customHeight="1" spans="1:5">
      <c r="A858" s="81" t="s">
        <v>675</v>
      </c>
      <c r="B858" s="81"/>
      <c r="C858" s="81">
        <v>0</v>
      </c>
      <c r="D858" s="177"/>
      <c r="E858" s="81"/>
    </row>
    <row r="859" ht="20.1" customHeight="1" spans="1:5">
      <c r="A859" s="81" t="s">
        <v>676</v>
      </c>
      <c r="B859" s="81"/>
      <c r="C859" s="81">
        <v>0</v>
      </c>
      <c r="D859" s="177"/>
      <c r="E859" s="81"/>
    </row>
    <row r="860" ht="20.1" customHeight="1" spans="1:5">
      <c r="A860" s="81" t="s">
        <v>717</v>
      </c>
      <c r="B860" s="81">
        <v>533</v>
      </c>
      <c r="C860" s="81">
        <v>622</v>
      </c>
      <c r="D860" s="177">
        <f>C860/B860*100</f>
        <v>116.697936210131</v>
      </c>
      <c r="E860" s="81"/>
    </row>
    <row r="861" ht="20.1" customHeight="1" spans="1:5">
      <c r="A861" s="81" t="s">
        <v>718</v>
      </c>
      <c r="B861" s="81">
        <v>1429</v>
      </c>
      <c r="C861" s="81">
        <v>1332</v>
      </c>
      <c r="D861" s="177">
        <f>C861/B861*100</f>
        <v>93.2120363890833</v>
      </c>
      <c r="E861" s="81"/>
    </row>
    <row r="862" ht="20.1" customHeight="1" spans="1:5">
      <c r="A862" s="81" t="s">
        <v>719</v>
      </c>
      <c r="B862" s="81"/>
      <c r="C862" s="81">
        <v>0</v>
      </c>
      <c r="D862" s="177"/>
      <c r="E862" s="81"/>
    </row>
    <row r="863" ht="20.1" customHeight="1" spans="1:5">
      <c r="A863" s="81" t="s">
        <v>720</v>
      </c>
      <c r="B863" s="81">
        <v>140</v>
      </c>
      <c r="C863" s="81">
        <v>143</v>
      </c>
      <c r="D863" s="177">
        <f>C863/B863*100</f>
        <v>102.142857142857</v>
      </c>
      <c r="E863" s="81"/>
    </row>
    <row r="864" ht="20.1" customHeight="1" spans="1:5">
      <c r="A864" s="81" t="s">
        <v>721</v>
      </c>
      <c r="B864" s="81"/>
      <c r="C864" s="81">
        <v>0</v>
      </c>
      <c r="D864" s="177"/>
      <c r="E864" s="81"/>
    </row>
    <row r="865" ht="20.1" customHeight="1" spans="1:5">
      <c r="A865" s="81" t="s">
        <v>722</v>
      </c>
      <c r="B865" s="81">
        <v>1493</v>
      </c>
      <c r="C865" s="81">
        <v>1484</v>
      </c>
      <c r="D865" s="177">
        <f>C865/B865*100</f>
        <v>99.3971868720697</v>
      </c>
      <c r="E865" s="81"/>
    </row>
    <row r="866" ht="20.1" customHeight="1" spans="1:5">
      <c r="A866" s="81" t="s">
        <v>723</v>
      </c>
      <c r="B866" s="81"/>
      <c r="C866" s="81">
        <v>0</v>
      </c>
      <c r="D866" s="177"/>
      <c r="E866" s="81"/>
    </row>
    <row r="867" ht="20.1" customHeight="1" spans="1:5">
      <c r="A867" s="81" t="s">
        <v>724</v>
      </c>
      <c r="B867" s="81">
        <v>126</v>
      </c>
      <c r="C867" s="81">
        <v>83</v>
      </c>
      <c r="D867" s="177">
        <f>C867/B867*100</f>
        <v>65.8730158730159</v>
      </c>
      <c r="E867" s="81"/>
    </row>
    <row r="868" ht="20.1" customHeight="1" spans="1:5">
      <c r="A868" s="81" t="s">
        <v>725</v>
      </c>
      <c r="B868" s="81"/>
      <c r="C868" s="81">
        <v>0</v>
      </c>
      <c r="D868" s="177"/>
      <c r="E868" s="81"/>
    </row>
    <row r="869" ht="20.1" customHeight="1" spans="1:5">
      <c r="A869" s="81" t="s">
        <v>726</v>
      </c>
      <c r="B869" s="81">
        <v>459</v>
      </c>
      <c r="C869" s="81">
        <v>384</v>
      </c>
      <c r="D869" s="177">
        <f>C869/B869*100</f>
        <v>83.6601307189542</v>
      </c>
      <c r="E869" s="81"/>
    </row>
    <row r="870" ht="20.1" customHeight="1" spans="1:5">
      <c r="A870" s="81" t="s">
        <v>727</v>
      </c>
      <c r="B870" s="81"/>
      <c r="C870" s="81">
        <v>0</v>
      </c>
      <c r="D870" s="177"/>
      <c r="E870" s="81"/>
    </row>
    <row r="871" ht="20.1" customHeight="1" spans="1:5">
      <c r="A871" s="81" t="s">
        <v>728</v>
      </c>
      <c r="B871" s="81"/>
      <c r="C871" s="81">
        <v>0</v>
      </c>
      <c r="D871" s="177"/>
      <c r="E871" s="81"/>
    </row>
    <row r="872" ht="20.1" customHeight="1" spans="1:5">
      <c r="A872" s="81" t="s">
        <v>729</v>
      </c>
      <c r="B872" s="81"/>
      <c r="C872" s="81">
        <v>0</v>
      </c>
      <c r="D872" s="177"/>
      <c r="E872" s="81"/>
    </row>
    <row r="873" ht="20.1" customHeight="1" spans="1:5">
      <c r="A873" s="81" t="s">
        <v>730</v>
      </c>
      <c r="B873" s="81"/>
      <c r="C873" s="81">
        <v>0</v>
      </c>
      <c r="D873" s="177"/>
      <c r="E873" s="81"/>
    </row>
    <row r="874" ht="20.1" customHeight="1" spans="1:5">
      <c r="A874" s="81" t="s">
        <v>731</v>
      </c>
      <c r="B874" s="81"/>
      <c r="C874" s="81">
        <v>0</v>
      </c>
      <c r="D874" s="177"/>
      <c r="E874" s="81"/>
    </row>
    <row r="875" ht="20.1" customHeight="1" spans="1:5">
      <c r="A875" s="81" t="s">
        <v>732</v>
      </c>
      <c r="B875" s="81">
        <v>45</v>
      </c>
      <c r="C875" s="81">
        <v>45</v>
      </c>
      <c r="D875" s="177">
        <f>C875/B875*100</f>
        <v>100</v>
      </c>
      <c r="E875" s="81"/>
    </row>
    <row r="876" ht="20.1" customHeight="1" spans="1:5">
      <c r="A876" s="81" t="s">
        <v>733</v>
      </c>
      <c r="B876" s="81"/>
      <c r="C876" s="81">
        <v>0</v>
      </c>
      <c r="D876" s="177"/>
      <c r="E876" s="81"/>
    </row>
    <row r="877" ht="20.25" customHeight="1" spans="1:5">
      <c r="A877" s="81" t="s">
        <v>734</v>
      </c>
      <c r="B877" s="81"/>
      <c r="C877" s="81">
        <v>0</v>
      </c>
      <c r="D877" s="177"/>
      <c r="E877" s="81"/>
    </row>
    <row r="878" ht="20.1" customHeight="1" spans="1:5">
      <c r="A878" s="81" t="s">
        <v>735</v>
      </c>
      <c r="B878" s="81"/>
      <c r="C878" s="81">
        <v>0</v>
      </c>
      <c r="D878" s="177"/>
      <c r="E878" s="81"/>
    </row>
    <row r="879" ht="20.1" customHeight="1" spans="1:5">
      <c r="A879" s="81" t="s">
        <v>736</v>
      </c>
      <c r="B879" s="81"/>
      <c r="C879" s="81">
        <v>0</v>
      </c>
      <c r="D879" s="177"/>
      <c r="E879" s="81"/>
    </row>
    <row r="880" ht="20.1" customHeight="1" spans="1:5">
      <c r="A880" s="81" t="s">
        <v>737</v>
      </c>
      <c r="B880" s="81"/>
      <c r="C880" s="81">
        <v>0</v>
      </c>
      <c r="D880" s="177"/>
      <c r="E880" s="81"/>
    </row>
    <row r="881" ht="20.1" customHeight="1" spans="1:5">
      <c r="A881" s="81" t="s">
        <v>738</v>
      </c>
      <c r="B881" s="81"/>
      <c r="C881" s="81">
        <v>0</v>
      </c>
      <c r="D881" s="177"/>
      <c r="E881" s="81"/>
    </row>
    <row r="882" ht="20.1" customHeight="1" spans="1:5">
      <c r="A882" s="81" t="s">
        <v>739</v>
      </c>
      <c r="B882" s="81">
        <v>80</v>
      </c>
      <c r="C882" s="81">
        <v>112</v>
      </c>
      <c r="D882" s="177">
        <f>C882/B882*100</f>
        <v>140</v>
      </c>
      <c r="E882" s="81"/>
    </row>
    <row r="883" ht="20.1" customHeight="1" spans="1:5">
      <c r="A883" s="81" t="s">
        <v>740</v>
      </c>
      <c r="B883" s="81">
        <v>36</v>
      </c>
      <c r="C883" s="81">
        <v>105</v>
      </c>
      <c r="D883" s="177">
        <f>C883/B883*100</f>
        <v>291.666666666667</v>
      </c>
      <c r="E883" s="81"/>
    </row>
    <row r="884" ht="20.1" customHeight="1" spans="1:5">
      <c r="A884" s="81" t="s">
        <v>741</v>
      </c>
      <c r="B884" s="81">
        <f>SUM(B885:B911)</f>
        <v>4170</v>
      </c>
      <c r="C884" s="81">
        <v>1887</v>
      </c>
      <c r="D884" s="177">
        <f>C884/B884*100</f>
        <v>45.2517985611511</v>
      </c>
      <c r="E884" s="81">
        <f>SUM(E885:E911)</f>
        <v>0</v>
      </c>
    </row>
    <row r="885" ht="20.1" customHeight="1" spans="1:5">
      <c r="A885" s="81" t="s">
        <v>674</v>
      </c>
      <c r="B885" s="81">
        <v>124</v>
      </c>
      <c r="C885" s="81">
        <v>71</v>
      </c>
      <c r="D885" s="177">
        <f>C885/B885*100</f>
        <v>57.258064516129</v>
      </c>
      <c r="E885" s="81"/>
    </row>
    <row r="886" ht="20.1" customHeight="1" spans="1:5">
      <c r="A886" s="81" t="s">
        <v>675</v>
      </c>
      <c r="B886" s="81"/>
      <c r="C886" s="81">
        <v>0</v>
      </c>
      <c r="D886" s="177"/>
      <c r="E886" s="81"/>
    </row>
    <row r="887" ht="20.1" customHeight="1" spans="1:5">
      <c r="A887" s="81" t="s">
        <v>676</v>
      </c>
      <c r="B887" s="81"/>
      <c r="C887" s="81">
        <v>0</v>
      </c>
      <c r="D887" s="177"/>
      <c r="E887" s="81"/>
    </row>
    <row r="888" ht="20.1" customHeight="1" spans="1:5">
      <c r="A888" s="81" t="s">
        <v>742</v>
      </c>
      <c r="B888" s="81"/>
      <c r="C888" s="81">
        <v>0</v>
      </c>
      <c r="D888" s="177"/>
      <c r="E888" s="81"/>
    </row>
    <row r="889" ht="20.1" customHeight="1" spans="1:5">
      <c r="A889" s="81" t="s">
        <v>743</v>
      </c>
      <c r="B889" s="81">
        <v>2647</v>
      </c>
      <c r="C889" s="81">
        <v>1287</v>
      </c>
      <c r="D889" s="177">
        <f t="shared" ref="D889:D895" si="20">C889/B889*100</f>
        <v>48.6210804684548</v>
      </c>
      <c r="E889" s="81"/>
    </row>
    <row r="890" ht="20.1" customHeight="1" spans="1:5">
      <c r="A890" s="81" t="s">
        <v>744</v>
      </c>
      <c r="B890" s="81">
        <v>129</v>
      </c>
      <c r="C890" s="81">
        <v>114</v>
      </c>
      <c r="D890" s="177">
        <f t="shared" si="20"/>
        <v>88.3720930232558</v>
      </c>
      <c r="E890" s="81"/>
    </row>
    <row r="891" ht="20.1" customHeight="1" spans="1:5">
      <c r="A891" s="81" t="s">
        <v>745</v>
      </c>
      <c r="B891" s="81"/>
      <c r="C891" s="81">
        <v>0</v>
      </c>
      <c r="D891" s="177"/>
      <c r="E891" s="81"/>
    </row>
    <row r="892" ht="20.1" customHeight="1" spans="1:5">
      <c r="A892" s="81" t="s">
        <v>746</v>
      </c>
      <c r="B892" s="81">
        <v>180</v>
      </c>
      <c r="C892" s="81">
        <v>0</v>
      </c>
      <c r="D892" s="177">
        <f t="shared" si="20"/>
        <v>0</v>
      </c>
      <c r="E892" s="81"/>
    </row>
    <row r="893" ht="20.1" customHeight="1" spans="1:5">
      <c r="A893" s="81" t="s">
        <v>747</v>
      </c>
      <c r="B893" s="81">
        <v>56</v>
      </c>
      <c r="C893" s="81">
        <v>47</v>
      </c>
      <c r="D893" s="177">
        <f t="shared" si="20"/>
        <v>83.9285714285714</v>
      </c>
      <c r="E893" s="81"/>
    </row>
    <row r="894" ht="20.1" customHeight="1" spans="1:5">
      <c r="A894" s="81" t="s">
        <v>748</v>
      </c>
      <c r="B894" s="81">
        <v>429</v>
      </c>
      <c r="C894" s="81">
        <v>45</v>
      </c>
      <c r="D894" s="177">
        <f t="shared" si="20"/>
        <v>10.4895104895105</v>
      </c>
      <c r="E894" s="81"/>
    </row>
    <row r="895" ht="20.1" customHeight="1" spans="1:5">
      <c r="A895" s="81" t="s">
        <v>749</v>
      </c>
      <c r="B895" s="81">
        <v>128</v>
      </c>
      <c r="C895" s="81">
        <v>119</v>
      </c>
      <c r="D895" s="177">
        <f t="shared" si="20"/>
        <v>92.96875</v>
      </c>
      <c r="E895" s="81"/>
    </row>
    <row r="896" ht="20.1" customHeight="1" spans="1:5">
      <c r="A896" s="81" t="s">
        <v>750</v>
      </c>
      <c r="B896" s="81"/>
      <c r="C896" s="81">
        <v>0</v>
      </c>
      <c r="D896" s="177"/>
      <c r="E896" s="81"/>
    </row>
    <row r="897" ht="20.1" customHeight="1" spans="1:5">
      <c r="A897" s="81" t="s">
        <v>751</v>
      </c>
      <c r="B897" s="81"/>
      <c r="C897" s="81">
        <v>0</v>
      </c>
      <c r="D897" s="177"/>
      <c r="E897" s="81"/>
    </row>
    <row r="898" ht="20.1" customHeight="1" spans="1:5">
      <c r="A898" s="81" t="s">
        <v>752</v>
      </c>
      <c r="B898" s="81">
        <v>195</v>
      </c>
      <c r="C898" s="81">
        <v>35</v>
      </c>
      <c r="D898" s="177">
        <f>C898/B898*100</f>
        <v>17.9487179487179</v>
      </c>
      <c r="E898" s="81"/>
    </row>
    <row r="899" ht="20.1" customHeight="1" spans="1:5">
      <c r="A899" s="81" t="s">
        <v>753</v>
      </c>
      <c r="B899" s="81">
        <v>85</v>
      </c>
      <c r="C899" s="81">
        <v>10</v>
      </c>
      <c r="D899" s="177">
        <f>C899/B899*100</f>
        <v>11.7647058823529</v>
      </c>
      <c r="E899" s="81"/>
    </row>
    <row r="900" ht="20.1" customHeight="1" spans="1:5">
      <c r="A900" s="81" t="s">
        <v>754</v>
      </c>
      <c r="B900" s="81"/>
      <c r="C900" s="81">
        <v>0</v>
      </c>
      <c r="D900" s="177"/>
      <c r="E900" s="81"/>
    </row>
    <row r="901" ht="20.1" customHeight="1" spans="1:5">
      <c r="A901" s="81" t="s">
        <v>755</v>
      </c>
      <c r="B901" s="81"/>
      <c r="C901" s="81">
        <v>0</v>
      </c>
      <c r="D901" s="177"/>
      <c r="E901" s="81"/>
    </row>
    <row r="902" ht="20.1" customHeight="1" spans="1:5">
      <c r="A902" s="81" t="s">
        <v>756</v>
      </c>
      <c r="B902" s="81"/>
      <c r="C902" s="81">
        <v>0</v>
      </c>
      <c r="D902" s="177"/>
      <c r="E902" s="81"/>
    </row>
    <row r="903" ht="20.1" customHeight="1" spans="1:5">
      <c r="A903" s="81" t="s">
        <v>757</v>
      </c>
      <c r="B903" s="81"/>
      <c r="C903" s="81">
        <v>0</v>
      </c>
      <c r="D903" s="177"/>
      <c r="E903" s="81"/>
    </row>
    <row r="904" ht="20.1" customHeight="1" spans="1:5">
      <c r="A904" s="81" t="s">
        <v>758</v>
      </c>
      <c r="B904" s="81"/>
      <c r="C904" s="81">
        <v>0</v>
      </c>
      <c r="D904" s="177"/>
      <c r="E904" s="81"/>
    </row>
    <row r="905" ht="20.1" customHeight="1" spans="1:5">
      <c r="A905" s="81" t="s">
        <v>759</v>
      </c>
      <c r="B905" s="81"/>
      <c r="C905" s="81">
        <v>0</v>
      </c>
      <c r="D905" s="177"/>
      <c r="E905" s="81"/>
    </row>
    <row r="906" ht="20.1" customHeight="1" spans="1:5">
      <c r="A906" s="81" t="s">
        <v>760</v>
      </c>
      <c r="B906" s="81">
        <v>36</v>
      </c>
      <c r="C906" s="81">
        <v>0</v>
      </c>
      <c r="D906" s="177">
        <f t="shared" ref="D906:D911" si="21">C906/B906*100</f>
        <v>0</v>
      </c>
      <c r="E906" s="81"/>
    </row>
    <row r="907" ht="20.1" customHeight="1" spans="1:5">
      <c r="A907" s="81" t="s">
        <v>761</v>
      </c>
      <c r="B907" s="81"/>
      <c r="C907" s="81">
        <v>0</v>
      </c>
      <c r="D907" s="177"/>
      <c r="E907" s="81"/>
    </row>
    <row r="908" ht="20.1" customHeight="1" spans="1:5">
      <c r="A908" s="81" t="s">
        <v>733</v>
      </c>
      <c r="B908" s="81"/>
      <c r="C908" s="81">
        <v>0</v>
      </c>
      <c r="D908" s="177"/>
      <c r="E908" s="81"/>
    </row>
    <row r="909" ht="20.1" customHeight="1" spans="1:5">
      <c r="A909" s="81" t="s">
        <v>762</v>
      </c>
      <c r="B909" s="81"/>
      <c r="C909" s="81">
        <v>0</v>
      </c>
      <c r="D909" s="177"/>
      <c r="E909" s="81"/>
    </row>
    <row r="910" ht="20.1" customHeight="1" spans="1:5">
      <c r="A910" s="81" t="s">
        <v>763</v>
      </c>
      <c r="B910" s="81">
        <v>68</v>
      </c>
      <c r="C910" s="81">
        <v>0</v>
      </c>
      <c r="D910" s="177">
        <f t="shared" si="21"/>
        <v>0</v>
      </c>
      <c r="E910" s="81"/>
    </row>
    <row r="911" ht="20.1" customHeight="1" spans="1:5">
      <c r="A911" s="81" t="s">
        <v>764</v>
      </c>
      <c r="B911" s="81">
        <v>93</v>
      </c>
      <c r="C911" s="81">
        <v>159</v>
      </c>
      <c r="D911" s="177">
        <f t="shared" si="21"/>
        <v>170.967741935484</v>
      </c>
      <c r="E911" s="81"/>
    </row>
    <row r="912" ht="20.1" customHeight="1" spans="1:5">
      <c r="A912" s="81" t="s">
        <v>765</v>
      </c>
      <c r="B912" s="81"/>
      <c r="C912" s="81">
        <v>0</v>
      </c>
      <c r="D912" s="177"/>
      <c r="E912" s="81"/>
    </row>
    <row r="913" ht="20.1" customHeight="1" spans="1:5">
      <c r="A913" s="81" t="s">
        <v>674</v>
      </c>
      <c r="B913" s="81"/>
      <c r="C913" s="81">
        <v>0</v>
      </c>
      <c r="D913" s="177"/>
      <c r="E913" s="81"/>
    </row>
    <row r="914" ht="20.1" customHeight="1" spans="1:5">
      <c r="A914" s="81" t="s">
        <v>675</v>
      </c>
      <c r="B914" s="81"/>
      <c r="C914" s="81">
        <v>0</v>
      </c>
      <c r="D914" s="177"/>
      <c r="E914" s="81"/>
    </row>
    <row r="915" ht="20.1" customHeight="1" spans="1:5">
      <c r="A915" s="81" t="s">
        <v>676</v>
      </c>
      <c r="B915" s="81"/>
      <c r="C915" s="81">
        <v>0</v>
      </c>
      <c r="D915" s="177"/>
      <c r="E915" s="81"/>
    </row>
    <row r="916" ht="20.1" customHeight="1" spans="1:5">
      <c r="A916" s="81" t="s">
        <v>766</v>
      </c>
      <c r="B916" s="81"/>
      <c r="C916" s="81">
        <v>0</v>
      </c>
      <c r="D916" s="177"/>
      <c r="E916" s="81"/>
    </row>
    <row r="917" ht="20.1" customHeight="1" spans="1:5">
      <c r="A917" s="81" t="s">
        <v>767</v>
      </c>
      <c r="B917" s="81"/>
      <c r="C917" s="81">
        <v>0</v>
      </c>
      <c r="D917" s="177"/>
      <c r="E917" s="81"/>
    </row>
    <row r="918" ht="20.1" customHeight="1" spans="1:5">
      <c r="A918" s="81" t="s">
        <v>768</v>
      </c>
      <c r="B918" s="81"/>
      <c r="C918" s="81">
        <v>0</v>
      </c>
      <c r="D918" s="177"/>
      <c r="E918" s="81"/>
    </row>
    <row r="919" ht="20.1" customHeight="1" spans="1:5">
      <c r="A919" s="81" t="s">
        <v>769</v>
      </c>
      <c r="B919" s="81"/>
      <c r="C919" s="81">
        <v>0</v>
      </c>
      <c r="D919" s="177"/>
      <c r="E919" s="81"/>
    </row>
    <row r="920" ht="20.1" customHeight="1" spans="1:5">
      <c r="A920" s="81" t="s">
        <v>770</v>
      </c>
      <c r="B920" s="81"/>
      <c r="C920" s="81">
        <v>0</v>
      </c>
      <c r="D920" s="177"/>
      <c r="E920" s="81"/>
    </row>
    <row r="921" ht="20.1" customHeight="1" spans="1:5">
      <c r="A921" s="81" t="s">
        <v>771</v>
      </c>
      <c r="B921" s="81"/>
      <c r="C921" s="81">
        <v>0</v>
      </c>
      <c r="D921" s="177"/>
      <c r="E921" s="81"/>
    </row>
    <row r="922" ht="20.1" customHeight="1" spans="1:5">
      <c r="A922" s="81" t="s">
        <v>772</v>
      </c>
      <c r="B922" s="81"/>
      <c r="C922" s="81">
        <v>0</v>
      </c>
      <c r="D922" s="177"/>
      <c r="E922" s="81"/>
    </row>
    <row r="923" ht="20.1" customHeight="1" spans="1:5">
      <c r="A923" s="81" t="s">
        <v>773</v>
      </c>
      <c r="B923" s="81">
        <f>SUM(B924:B933)</f>
        <v>9807</v>
      </c>
      <c r="C923" s="81">
        <v>4701</v>
      </c>
      <c r="D923" s="177">
        <f t="shared" ref="D923:D928" si="22">C923/B923*100</f>
        <v>47.9351483634139</v>
      </c>
      <c r="E923" s="81">
        <f>SUM(E924:E933)</f>
        <v>0</v>
      </c>
    </row>
    <row r="924" ht="20.1" customHeight="1" spans="1:5">
      <c r="A924" s="81" t="s">
        <v>674</v>
      </c>
      <c r="B924" s="81">
        <v>125</v>
      </c>
      <c r="C924" s="81">
        <v>93</v>
      </c>
      <c r="D924" s="177">
        <f t="shared" si="22"/>
        <v>74.4</v>
      </c>
      <c r="E924" s="81"/>
    </row>
    <row r="925" ht="20.1" customHeight="1" spans="1:5">
      <c r="A925" s="81" t="s">
        <v>675</v>
      </c>
      <c r="B925" s="81"/>
      <c r="C925" s="81">
        <v>0</v>
      </c>
      <c r="D925" s="177"/>
      <c r="E925" s="81"/>
    </row>
    <row r="926" ht="20.1" customHeight="1" spans="1:5">
      <c r="A926" s="81" t="s">
        <v>676</v>
      </c>
      <c r="B926" s="81"/>
      <c r="C926" s="81">
        <v>0</v>
      </c>
      <c r="D926" s="177"/>
      <c r="E926" s="81"/>
    </row>
    <row r="927" ht="20.1" customHeight="1" spans="1:5">
      <c r="A927" s="81" t="s">
        <v>774</v>
      </c>
      <c r="B927" s="81">
        <v>3985</v>
      </c>
      <c r="C927" s="81">
        <v>2647</v>
      </c>
      <c r="D927" s="177">
        <f t="shared" si="22"/>
        <v>66.4240903387704</v>
      </c>
      <c r="E927" s="81"/>
    </row>
    <row r="928" ht="20.1" customHeight="1" spans="1:5">
      <c r="A928" s="81" t="s">
        <v>775</v>
      </c>
      <c r="B928" s="81">
        <v>3191</v>
      </c>
      <c r="C928" s="81">
        <v>1685</v>
      </c>
      <c r="D928" s="177">
        <f t="shared" si="22"/>
        <v>52.8047633970542</v>
      </c>
      <c r="E928" s="81"/>
    </row>
    <row r="929" ht="20.1" customHeight="1" spans="1:5">
      <c r="A929" s="81" t="s">
        <v>776</v>
      </c>
      <c r="B929" s="81"/>
      <c r="C929" s="81">
        <v>0</v>
      </c>
      <c r="D929" s="177"/>
      <c r="E929" s="81"/>
    </row>
    <row r="930" ht="20.1" customHeight="1" spans="1:5">
      <c r="A930" s="81" t="s">
        <v>777</v>
      </c>
      <c r="B930" s="81"/>
      <c r="C930" s="81">
        <v>0</v>
      </c>
      <c r="D930" s="177"/>
      <c r="E930" s="81"/>
    </row>
    <row r="931" ht="20.1" customHeight="1" spans="1:5">
      <c r="A931" s="81" t="s">
        <v>778</v>
      </c>
      <c r="B931" s="81"/>
      <c r="C931" s="81">
        <v>0</v>
      </c>
      <c r="D931" s="177"/>
      <c r="E931" s="81"/>
    </row>
    <row r="932" ht="20.1" customHeight="1" spans="1:5">
      <c r="A932" s="81" t="s">
        <v>779</v>
      </c>
      <c r="B932" s="81">
        <v>1</v>
      </c>
      <c r="C932" s="81">
        <v>0</v>
      </c>
      <c r="D932" s="177">
        <f>C932/B932*100</f>
        <v>0</v>
      </c>
      <c r="E932" s="81"/>
    </row>
    <row r="933" ht="20.1" customHeight="1" spans="1:5">
      <c r="A933" s="81" t="s">
        <v>780</v>
      </c>
      <c r="B933" s="81">
        <v>2505</v>
      </c>
      <c r="C933" s="81">
        <v>276</v>
      </c>
      <c r="D933" s="177">
        <f>C933/B933*100</f>
        <v>11.0179640718563</v>
      </c>
      <c r="E933" s="81"/>
    </row>
    <row r="934" ht="20.1" customHeight="1" spans="1:5">
      <c r="A934" s="81" t="s">
        <v>781</v>
      </c>
      <c r="B934" s="81">
        <f>SUM(B935:B939)</f>
        <v>167</v>
      </c>
      <c r="C934" s="81">
        <v>85</v>
      </c>
      <c r="D934" s="177">
        <f>C934/B934*100</f>
        <v>50.8982035928144</v>
      </c>
      <c r="E934" s="81">
        <f>SUM(E935:E939)</f>
        <v>0</v>
      </c>
    </row>
    <row r="935" ht="20.1" customHeight="1" spans="1:5">
      <c r="A935" s="81" t="s">
        <v>782</v>
      </c>
      <c r="B935" s="81"/>
      <c r="C935" s="81">
        <v>0</v>
      </c>
      <c r="D935" s="177"/>
      <c r="E935" s="81"/>
    </row>
    <row r="936" ht="20.1" customHeight="1" spans="1:5">
      <c r="A936" s="81" t="s">
        <v>783</v>
      </c>
      <c r="B936" s="81"/>
      <c r="C936" s="81">
        <v>0</v>
      </c>
      <c r="D936" s="177"/>
      <c r="E936" s="81"/>
    </row>
    <row r="937" ht="20.1" customHeight="1" spans="1:5">
      <c r="A937" s="81" t="s">
        <v>784</v>
      </c>
      <c r="B937" s="81">
        <v>105</v>
      </c>
      <c r="C937" s="81">
        <v>45</v>
      </c>
      <c r="D937" s="177">
        <f>C937/B937*100</f>
        <v>42.8571428571429</v>
      </c>
      <c r="E937" s="81"/>
    </row>
    <row r="938" ht="20.1" customHeight="1" spans="1:5">
      <c r="A938" s="81" t="s">
        <v>785</v>
      </c>
      <c r="B938" s="81"/>
      <c r="C938" s="81">
        <v>0</v>
      </c>
      <c r="D938" s="177"/>
      <c r="E938" s="81"/>
    </row>
    <row r="939" ht="20.1" customHeight="1" spans="1:5">
      <c r="A939" s="81" t="s">
        <v>786</v>
      </c>
      <c r="B939" s="81">
        <v>62</v>
      </c>
      <c r="C939" s="81">
        <v>40</v>
      </c>
      <c r="D939" s="177">
        <f>C939/B939*100</f>
        <v>64.5161290322581</v>
      </c>
      <c r="E939" s="81"/>
    </row>
    <row r="940" ht="20.1" customHeight="1" spans="1:5">
      <c r="A940" s="81" t="s">
        <v>787</v>
      </c>
      <c r="B940" s="81">
        <f>SUM(B941:B946)</f>
        <v>1099</v>
      </c>
      <c r="C940" s="81">
        <v>1310</v>
      </c>
      <c r="D940" s="177">
        <f>C940/B940*100</f>
        <v>119.199272065514</v>
      </c>
      <c r="E940" s="81">
        <f>SUM(E941:E946)</f>
        <v>0</v>
      </c>
    </row>
    <row r="941" ht="20.1" customHeight="1" spans="1:5">
      <c r="A941" s="81" t="s">
        <v>788</v>
      </c>
      <c r="B941" s="81">
        <v>343</v>
      </c>
      <c r="C941" s="81">
        <v>318</v>
      </c>
      <c r="D941" s="177">
        <f>C941/B941*100</f>
        <v>92.7113702623907</v>
      </c>
      <c r="E941" s="81"/>
    </row>
    <row r="942" ht="20.1" customHeight="1" spans="1:5">
      <c r="A942" s="81" t="s">
        <v>789</v>
      </c>
      <c r="B942" s="81"/>
      <c r="C942" s="81">
        <v>0</v>
      </c>
      <c r="D942" s="177"/>
      <c r="E942" s="81"/>
    </row>
    <row r="943" ht="20.1" customHeight="1" spans="1:5">
      <c r="A943" s="81" t="s">
        <v>790</v>
      </c>
      <c r="B943" s="81">
        <v>756</v>
      </c>
      <c r="C943" s="81">
        <v>992</v>
      </c>
      <c r="D943" s="177">
        <f>C943/B943*100</f>
        <v>131.216931216931</v>
      </c>
      <c r="E943" s="81"/>
    </row>
    <row r="944" ht="20.1" customHeight="1" spans="1:5">
      <c r="A944" s="81" t="s">
        <v>791</v>
      </c>
      <c r="B944" s="81"/>
      <c r="C944" s="81">
        <v>0</v>
      </c>
      <c r="D944" s="177"/>
      <c r="E944" s="81"/>
    </row>
    <row r="945" ht="20.1" customHeight="1" spans="1:5">
      <c r="A945" s="81" t="s">
        <v>792</v>
      </c>
      <c r="B945" s="81"/>
      <c r="C945" s="81">
        <v>0</v>
      </c>
      <c r="D945" s="177"/>
      <c r="E945" s="81"/>
    </row>
    <row r="946" ht="20.1" customHeight="1" spans="1:5">
      <c r="A946" s="81" t="s">
        <v>793</v>
      </c>
      <c r="B946" s="81"/>
      <c r="C946" s="81">
        <v>0</v>
      </c>
      <c r="D946" s="177"/>
      <c r="E946" s="81"/>
    </row>
    <row r="947" ht="20.1" customHeight="1" spans="1:5">
      <c r="A947" s="81" t="s">
        <v>794</v>
      </c>
      <c r="B947" s="42">
        <f>SUM(B948:B953)</f>
        <v>967</v>
      </c>
      <c r="C947" s="42">
        <v>1085</v>
      </c>
      <c r="D947" s="177">
        <f t="shared" ref="D947:D952" si="23">C947/B947*100</f>
        <v>112.202688728025</v>
      </c>
      <c r="E947" s="42">
        <f>SUM(E948:E953)</f>
        <v>0</v>
      </c>
    </row>
    <row r="948" ht="20.1" customHeight="1" spans="1:5">
      <c r="A948" s="81" t="s">
        <v>795</v>
      </c>
      <c r="B948" s="81"/>
      <c r="C948" s="81">
        <v>0</v>
      </c>
      <c r="D948" s="177"/>
      <c r="E948" s="81"/>
    </row>
    <row r="949" ht="20.1" customHeight="1" spans="1:5">
      <c r="A949" s="81" t="s">
        <v>796</v>
      </c>
      <c r="B949" s="81"/>
      <c r="C949" s="81">
        <v>133</v>
      </c>
      <c r="D949" s="177"/>
      <c r="E949" s="81"/>
    </row>
    <row r="950" ht="20.1" customHeight="1" spans="1:5">
      <c r="A950" s="81" t="s">
        <v>797</v>
      </c>
      <c r="B950" s="81">
        <v>15</v>
      </c>
      <c r="C950" s="81">
        <v>0</v>
      </c>
      <c r="D950" s="177">
        <f t="shared" si="23"/>
        <v>0</v>
      </c>
      <c r="E950" s="81"/>
    </row>
    <row r="951" ht="20.1" customHeight="1" spans="1:5">
      <c r="A951" s="81" t="s">
        <v>798</v>
      </c>
      <c r="B951" s="81">
        <v>912</v>
      </c>
      <c r="C951" s="81">
        <v>912</v>
      </c>
      <c r="D951" s="177">
        <f t="shared" si="23"/>
        <v>100</v>
      </c>
      <c r="E951" s="81"/>
    </row>
    <row r="952" ht="20.1" customHeight="1" spans="1:5">
      <c r="A952" s="81" t="s">
        <v>799</v>
      </c>
      <c r="B952" s="81">
        <v>40</v>
      </c>
      <c r="C952" s="81">
        <v>40</v>
      </c>
      <c r="D952" s="177">
        <f t="shared" si="23"/>
        <v>100</v>
      </c>
      <c r="E952" s="81"/>
    </row>
    <row r="953" ht="20.1" customHeight="1" spans="1:5">
      <c r="A953" s="81" t="s">
        <v>800</v>
      </c>
      <c r="B953" s="81"/>
      <c r="C953" s="81">
        <v>0</v>
      </c>
      <c r="D953" s="177"/>
      <c r="E953" s="81"/>
    </row>
    <row r="954" ht="20.1" customHeight="1" spans="1:5">
      <c r="A954" s="81" t="s">
        <v>801</v>
      </c>
      <c r="B954" s="81"/>
      <c r="C954" s="81">
        <v>0</v>
      </c>
      <c r="D954" s="177"/>
      <c r="E954" s="81"/>
    </row>
    <row r="955" ht="20.1" customHeight="1" spans="1:5">
      <c r="A955" s="81" t="s">
        <v>802</v>
      </c>
      <c r="B955" s="81"/>
      <c r="C955" s="81">
        <v>0</v>
      </c>
      <c r="D955" s="177"/>
      <c r="E955" s="81"/>
    </row>
    <row r="956" ht="20.1" customHeight="1" spans="1:5">
      <c r="A956" s="81" t="s">
        <v>803</v>
      </c>
      <c r="B956" s="81"/>
      <c r="C956" s="81">
        <v>0</v>
      </c>
      <c r="D956" s="177"/>
      <c r="E956" s="81"/>
    </row>
    <row r="957" ht="20.1" customHeight="1" spans="1:5">
      <c r="A957" s="81" t="s">
        <v>804</v>
      </c>
      <c r="B957" s="81"/>
      <c r="C957" s="81">
        <v>0</v>
      </c>
      <c r="D957" s="177"/>
      <c r="E957" s="81"/>
    </row>
    <row r="958" ht="20.1" customHeight="1" spans="1:5">
      <c r="A958" s="81" t="s">
        <v>805</v>
      </c>
      <c r="B958" s="81">
        <f>SUM(B959:B960)</f>
        <v>100</v>
      </c>
      <c r="C958" s="81">
        <v>0</v>
      </c>
      <c r="D958" s="177">
        <f t="shared" ref="D958:D963" si="24">C958/B958*100</f>
        <v>0</v>
      </c>
      <c r="E958" s="81">
        <f>SUM(E959:E960)</f>
        <v>0</v>
      </c>
    </row>
    <row r="959" ht="20.1" customHeight="1" spans="1:5">
      <c r="A959" s="81" t="s">
        <v>806</v>
      </c>
      <c r="B959" s="81"/>
      <c r="C959" s="81">
        <v>0</v>
      </c>
      <c r="D959" s="177"/>
      <c r="E959" s="81"/>
    </row>
    <row r="960" ht="20.1" customHeight="1" spans="1:5">
      <c r="A960" s="81" t="s">
        <v>807</v>
      </c>
      <c r="B960" s="81">
        <v>100</v>
      </c>
      <c r="C960" s="81">
        <v>0</v>
      </c>
      <c r="D960" s="177">
        <f t="shared" si="24"/>
        <v>0</v>
      </c>
      <c r="E960" s="81"/>
    </row>
    <row r="961" ht="20.1" customHeight="1" spans="1:5">
      <c r="A961" s="81" t="s">
        <v>808</v>
      </c>
      <c r="B961" s="81">
        <f>B962+B1005+B1022</f>
        <v>2965</v>
      </c>
      <c r="C961" s="81">
        <v>1086</v>
      </c>
      <c r="D961" s="177">
        <f t="shared" si="24"/>
        <v>36.6273187183811</v>
      </c>
      <c r="E961" s="81">
        <f>E962+E1005+E1022</f>
        <v>0</v>
      </c>
    </row>
    <row r="962" ht="20.1" customHeight="1" spans="1:5">
      <c r="A962" s="81" t="s">
        <v>809</v>
      </c>
      <c r="B962" s="81">
        <f>SUM(B963:B984)</f>
        <v>2908</v>
      </c>
      <c r="C962" s="81">
        <v>1086</v>
      </c>
      <c r="D962" s="177">
        <f t="shared" si="24"/>
        <v>37.3452544704264</v>
      </c>
      <c r="E962" s="81">
        <f>SUM(E963:E984)</f>
        <v>0</v>
      </c>
    </row>
    <row r="963" ht="20.1" customHeight="1" spans="1:5">
      <c r="A963" s="81" t="s">
        <v>674</v>
      </c>
      <c r="B963" s="81">
        <v>227</v>
      </c>
      <c r="C963" s="81">
        <v>462</v>
      </c>
      <c r="D963" s="177">
        <f t="shared" si="24"/>
        <v>203.52422907489</v>
      </c>
      <c r="E963" s="81"/>
    </row>
    <row r="964" ht="20.1" customHeight="1" spans="1:5">
      <c r="A964" s="81" t="s">
        <v>675</v>
      </c>
      <c r="B964" s="81"/>
      <c r="C964" s="81">
        <v>0</v>
      </c>
      <c r="D964" s="177"/>
      <c r="E964" s="81"/>
    </row>
    <row r="965" ht="20.1" customHeight="1" spans="1:5">
      <c r="A965" s="81" t="s">
        <v>676</v>
      </c>
      <c r="B965" s="81"/>
      <c r="C965" s="81">
        <v>0</v>
      </c>
      <c r="D965" s="177"/>
      <c r="E965" s="81"/>
    </row>
    <row r="966" ht="20.1" customHeight="1" spans="1:5">
      <c r="A966" s="81" t="s">
        <v>810</v>
      </c>
      <c r="B966" s="81">
        <v>2149</v>
      </c>
      <c r="C966" s="81">
        <v>50</v>
      </c>
      <c r="D966" s="177">
        <f t="shared" ref="D966:D971" si="25">C966/B966*100</f>
        <v>2.32666356444858</v>
      </c>
      <c r="E966" s="81"/>
    </row>
    <row r="967" ht="20.1" customHeight="1" spans="1:5">
      <c r="A967" s="81" t="s">
        <v>811</v>
      </c>
      <c r="B967" s="81">
        <v>314</v>
      </c>
      <c r="C967" s="81">
        <v>314</v>
      </c>
      <c r="D967" s="177">
        <f t="shared" si="25"/>
        <v>100</v>
      </c>
      <c r="E967" s="81"/>
    </row>
    <row r="968" ht="20.1" customHeight="1" spans="1:5">
      <c r="A968" s="81" t="s">
        <v>812</v>
      </c>
      <c r="B968" s="81"/>
      <c r="C968" s="81">
        <v>0</v>
      </c>
      <c r="D968" s="177"/>
      <c r="E968" s="81"/>
    </row>
    <row r="969" ht="20.1" customHeight="1" spans="1:5">
      <c r="A969" s="81" t="s">
        <v>813</v>
      </c>
      <c r="B969" s="81"/>
      <c r="C969" s="81">
        <v>0</v>
      </c>
      <c r="D969" s="177"/>
      <c r="E969" s="81"/>
    </row>
    <row r="970" ht="20.1" customHeight="1" spans="1:5">
      <c r="A970" s="81" t="s">
        <v>814</v>
      </c>
      <c r="B970" s="81"/>
      <c r="C970" s="81">
        <v>0</v>
      </c>
      <c r="D970" s="177"/>
      <c r="E970" s="81"/>
    </row>
    <row r="971" ht="20.1" customHeight="1" spans="1:5">
      <c r="A971" s="81" t="s">
        <v>815</v>
      </c>
      <c r="B971" s="81">
        <v>178</v>
      </c>
      <c r="C971" s="81">
        <v>225</v>
      </c>
      <c r="D971" s="177">
        <f t="shared" si="25"/>
        <v>126.404494382022</v>
      </c>
      <c r="E971" s="81"/>
    </row>
    <row r="972" ht="20.1" customHeight="1" spans="1:5">
      <c r="A972" s="81" t="s">
        <v>816</v>
      </c>
      <c r="B972" s="81"/>
      <c r="C972" s="81">
        <v>0</v>
      </c>
      <c r="D972" s="177"/>
      <c r="E972" s="81"/>
    </row>
    <row r="973" ht="20.1" customHeight="1" spans="1:5">
      <c r="A973" s="81" t="s">
        <v>817</v>
      </c>
      <c r="B973" s="81"/>
      <c r="C973" s="81">
        <v>0</v>
      </c>
      <c r="D973" s="177"/>
      <c r="E973" s="81"/>
    </row>
    <row r="974" ht="20.1" customHeight="1" spans="1:5">
      <c r="A974" s="81" t="s">
        <v>818</v>
      </c>
      <c r="B974" s="81"/>
      <c r="C974" s="81">
        <v>0</v>
      </c>
      <c r="D974" s="177"/>
      <c r="E974" s="81"/>
    </row>
    <row r="975" ht="20.1" customHeight="1" spans="1:5">
      <c r="A975" s="81" t="s">
        <v>819</v>
      </c>
      <c r="B975" s="81"/>
      <c r="C975" s="81">
        <v>0</v>
      </c>
      <c r="D975" s="177"/>
      <c r="E975" s="81"/>
    </row>
    <row r="976" ht="20.1" customHeight="1" spans="1:5">
      <c r="A976" s="81" t="s">
        <v>820</v>
      </c>
      <c r="B976" s="81"/>
      <c r="C976" s="81">
        <v>0</v>
      </c>
      <c r="D976" s="177"/>
      <c r="E976" s="81"/>
    </row>
    <row r="977" ht="20.1" customHeight="1" spans="1:5">
      <c r="A977" s="81" t="s">
        <v>821</v>
      </c>
      <c r="B977" s="81"/>
      <c r="C977" s="81">
        <v>0</v>
      </c>
      <c r="D977" s="177"/>
      <c r="E977" s="81"/>
    </row>
    <row r="978" ht="20.1" customHeight="1" spans="1:5">
      <c r="A978" s="81" t="s">
        <v>822</v>
      </c>
      <c r="B978" s="81"/>
      <c r="C978" s="81">
        <v>0</v>
      </c>
      <c r="D978" s="177"/>
      <c r="E978" s="81"/>
    </row>
    <row r="979" ht="20.1" customHeight="1" spans="1:5">
      <c r="A979" s="81" t="s">
        <v>823</v>
      </c>
      <c r="B979" s="81"/>
      <c r="C979" s="81">
        <v>0</v>
      </c>
      <c r="D979" s="177"/>
      <c r="E979" s="81"/>
    </row>
    <row r="980" ht="18.75" customHeight="1" spans="1:5">
      <c r="A980" s="81" t="s">
        <v>824</v>
      </c>
      <c r="B980" s="81"/>
      <c r="C980" s="81">
        <v>0</v>
      </c>
      <c r="D980" s="177"/>
      <c r="E980" s="81"/>
    </row>
    <row r="981" ht="20.1" customHeight="1" spans="1:5">
      <c r="A981" s="81" t="s">
        <v>825</v>
      </c>
      <c r="B981" s="81"/>
      <c r="C981" s="81">
        <v>0</v>
      </c>
      <c r="D981" s="177"/>
      <c r="E981" s="81"/>
    </row>
    <row r="982" ht="20.1" customHeight="1" spans="1:5">
      <c r="A982" s="81" t="s">
        <v>826</v>
      </c>
      <c r="B982" s="81"/>
      <c r="C982" s="81">
        <v>0</v>
      </c>
      <c r="D982" s="177"/>
      <c r="E982" s="81"/>
    </row>
    <row r="983" ht="20.1" customHeight="1" spans="1:5">
      <c r="A983" s="81" t="s">
        <v>827</v>
      </c>
      <c r="B983" s="81"/>
      <c r="C983" s="81">
        <v>0</v>
      </c>
      <c r="D983" s="177"/>
      <c r="E983" s="81"/>
    </row>
    <row r="984" ht="20.1" customHeight="1" spans="1:5">
      <c r="A984" s="81" t="s">
        <v>828</v>
      </c>
      <c r="B984" s="81">
        <v>40</v>
      </c>
      <c r="C984" s="81">
        <v>35</v>
      </c>
      <c r="D984" s="177">
        <f>C984/B984*100</f>
        <v>87.5</v>
      </c>
      <c r="E984" s="81"/>
    </row>
    <row r="985" ht="20.1" customHeight="1" spans="1:5">
      <c r="A985" s="81" t="s">
        <v>829</v>
      </c>
      <c r="B985" s="81"/>
      <c r="C985" s="81">
        <v>0</v>
      </c>
      <c r="D985" s="177"/>
      <c r="E985" s="81"/>
    </row>
    <row r="986" ht="20.1" customHeight="1" spans="1:5">
      <c r="A986" s="81" t="s">
        <v>674</v>
      </c>
      <c r="B986" s="81"/>
      <c r="C986" s="81">
        <v>0</v>
      </c>
      <c r="D986" s="177"/>
      <c r="E986" s="81"/>
    </row>
    <row r="987" ht="20.1" customHeight="1" spans="1:5">
      <c r="A987" s="81" t="s">
        <v>675</v>
      </c>
      <c r="B987" s="81"/>
      <c r="C987" s="81">
        <v>0</v>
      </c>
      <c r="D987" s="177"/>
      <c r="E987" s="81"/>
    </row>
    <row r="988" ht="20.1" customHeight="1" spans="1:5">
      <c r="A988" s="81" t="s">
        <v>676</v>
      </c>
      <c r="B988" s="81"/>
      <c r="C988" s="81">
        <v>0</v>
      </c>
      <c r="D988" s="177"/>
      <c r="E988" s="81"/>
    </row>
    <row r="989" ht="20.1" customHeight="1" spans="1:5">
      <c r="A989" s="81" t="s">
        <v>830</v>
      </c>
      <c r="B989" s="81"/>
      <c r="C989" s="81">
        <v>0</v>
      </c>
      <c r="D989" s="177"/>
      <c r="E989" s="81"/>
    </row>
    <row r="990" ht="20.1" customHeight="1" spans="1:5">
      <c r="A990" s="81" t="s">
        <v>831</v>
      </c>
      <c r="B990" s="81"/>
      <c r="C990" s="81">
        <v>0</v>
      </c>
      <c r="D990" s="177"/>
      <c r="E990" s="81"/>
    </row>
    <row r="991" ht="20.1" customHeight="1" spans="1:5">
      <c r="A991" s="81" t="s">
        <v>832</v>
      </c>
      <c r="B991" s="81"/>
      <c r="C991" s="81">
        <v>0</v>
      </c>
      <c r="D991" s="177"/>
      <c r="E991" s="81"/>
    </row>
    <row r="992" ht="20.1" customHeight="1" spans="1:5">
      <c r="A992" s="81" t="s">
        <v>833</v>
      </c>
      <c r="B992" s="81"/>
      <c r="C992" s="81">
        <v>0</v>
      </c>
      <c r="D992" s="177"/>
      <c r="E992" s="81"/>
    </row>
    <row r="993" ht="20.1" customHeight="1" spans="1:5">
      <c r="A993" s="81" t="s">
        <v>834</v>
      </c>
      <c r="B993" s="81"/>
      <c r="C993" s="81">
        <v>0</v>
      </c>
      <c r="D993" s="177"/>
      <c r="E993" s="81"/>
    </row>
    <row r="994" ht="20.1" customHeight="1" spans="1:5">
      <c r="A994" s="81" t="s">
        <v>835</v>
      </c>
      <c r="B994" s="81"/>
      <c r="C994" s="81">
        <v>0</v>
      </c>
      <c r="D994" s="177"/>
      <c r="E994" s="81"/>
    </row>
    <row r="995" ht="20.1" customHeight="1" spans="1:5">
      <c r="A995" s="81" t="s">
        <v>836</v>
      </c>
      <c r="B995" s="81"/>
      <c r="C995" s="81">
        <v>0</v>
      </c>
      <c r="D995" s="177"/>
      <c r="E995" s="81"/>
    </row>
    <row r="996" ht="20.1" customHeight="1" spans="1:5">
      <c r="A996" s="81" t="s">
        <v>674</v>
      </c>
      <c r="B996" s="81"/>
      <c r="C996" s="81">
        <v>0</v>
      </c>
      <c r="D996" s="177"/>
      <c r="E996" s="81"/>
    </row>
    <row r="997" ht="20.1" customHeight="1" spans="1:5">
      <c r="A997" s="81" t="s">
        <v>675</v>
      </c>
      <c r="B997" s="81"/>
      <c r="C997" s="81">
        <v>0</v>
      </c>
      <c r="D997" s="177"/>
      <c r="E997" s="81"/>
    </row>
    <row r="998" ht="20.1" customHeight="1" spans="1:5">
      <c r="A998" s="81" t="s">
        <v>676</v>
      </c>
      <c r="B998" s="81"/>
      <c r="C998" s="81">
        <v>0</v>
      </c>
      <c r="D998" s="177"/>
      <c r="E998" s="81"/>
    </row>
    <row r="999" ht="20.1" customHeight="1" spans="1:5">
      <c r="A999" s="81" t="s">
        <v>837</v>
      </c>
      <c r="B999" s="81"/>
      <c r="C999" s="81">
        <v>0</v>
      </c>
      <c r="D999" s="177"/>
      <c r="E999" s="81"/>
    </row>
    <row r="1000" ht="20.1" customHeight="1" spans="1:5">
      <c r="A1000" s="81" t="s">
        <v>838</v>
      </c>
      <c r="B1000" s="81"/>
      <c r="C1000" s="81">
        <v>0</v>
      </c>
      <c r="D1000" s="177"/>
      <c r="E1000" s="81"/>
    </row>
    <row r="1001" ht="20.1" customHeight="1" spans="1:5">
      <c r="A1001" s="81" t="s">
        <v>839</v>
      </c>
      <c r="B1001" s="81"/>
      <c r="C1001" s="81">
        <v>0</v>
      </c>
      <c r="D1001" s="177"/>
      <c r="E1001" s="81"/>
    </row>
    <row r="1002" ht="20.1" customHeight="1" spans="1:5">
      <c r="A1002" s="81" t="s">
        <v>840</v>
      </c>
      <c r="B1002" s="81"/>
      <c r="C1002" s="81">
        <v>0</v>
      </c>
      <c r="D1002" s="177"/>
      <c r="E1002" s="81"/>
    </row>
    <row r="1003" ht="20.1" customHeight="1" spans="1:5">
      <c r="A1003" s="81" t="s">
        <v>841</v>
      </c>
      <c r="B1003" s="81"/>
      <c r="C1003" s="81">
        <v>0</v>
      </c>
      <c r="D1003" s="177"/>
      <c r="E1003" s="81"/>
    </row>
    <row r="1004" ht="20.1" customHeight="1" spans="1:5">
      <c r="A1004" s="81" t="s">
        <v>842</v>
      </c>
      <c r="B1004" s="81"/>
      <c r="C1004" s="81">
        <v>0</v>
      </c>
      <c r="D1004" s="177"/>
      <c r="E1004" s="81"/>
    </row>
    <row r="1005" ht="20.1" customHeight="1" spans="1:5">
      <c r="A1005" s="81" t="s">
        <v>843</v>
      </c>
      <c r="B1005" s="81">
        <f>SUM(B1006:B1009)</f>
        <v>57</v>
      </c>
      <c r="C1005" s="81">
        <v>0</v>
      </c>
      <c r="D1005" s="177">
        <f>C1005/B1005*100</f>
        <v>0</v>
      </c>
      <c r="E1005" s="81">
        <f>SUM(E1006:E1009)</f>
        <v>0</v>
      </c>
    </row>
    <row r="1006" ht="20.1" customHeight="1" spans="1:5">
      <c r="A1006" s="81" t="s">
        <v>844</v>
      </c>
      <c r="B1006" s="81"/>
      <c r="C1006" s="81">
        <v>0</v>
      </c>
      <c r="D1006" s="177"/>
      <c r="E1006" s="81"/>
    </row>
    <row r="1007" ht="20.1" customHeight="1" spans="1:5">
      <c r="A1007" s="81" t="s">
        <v>845</v>
      </c>
      <c r="B1007" s="81"/>
      <c r="C1007" s="81">
        <v>0</v>
      </c>
      <c r="D1007" s="177"/>
      <c r="E1007" s="81"/>
    </row>
    <row r="1008" ht="20.1" customHeight="1" spans="1:5">
      <c r="A1008" s="81" t="s">
        <v>846</v>
      </c>
      <c r="B1008" s="81">
        <v>57</v>
      </c>
      <c r="C1008" s="81">
        <v>0</v>
      </c>
      <c r="D1008" s="177">
        <f>C1008/B1008*100</f>
        <v>0</v>
      </c>
      <c r="E1008" s="81"/>
    </row>
    <row r="1009" ht="20.1" customHeight="1" spans="1:5">
      <c r="A1009" s="81" t="s">
        <v>847</v>
      </c>
      <c r="B1009" s="81"/>
      <c r="C1009" s="81">
        <v>0</v>
      </c>
      <c r="D1009" s="177"/>
      <c r="E1009" s="81"/>
    </row>
    <row r="1010" ht="20.1" customHeight="1" spans="1:5">
      <c r="A1010" s="81" t="s">
        <v>848</v>
      </c>
      <c r="B1010" s="81"/>
      <c r="C1010" s="81">
        <v>0</v>
      </c>
      <c r="D1010" s="177"/>
      <c r="E1010" s="81"/>
    </row>
    <row r="1011" ht="20.1" customHeight="1" spans="1:5">
      <c r="A1011" s="81" t="s">
        <v>674</v>
      </c>
      <c r="B1011" s="81"/>
      <c r="C1011" s="81">
        <v>0</v>
      </c>
      <c r="D1011" s="177"/>
      <c r="E1011" s="81"/>
    </row>
    <row r="1012" ht="20.1" customHeight="1" spans="1:5">
      <c r="A1012" s="81" t="s">
        <v>675</v>
      </c>
      <c r="B1012" s="81"/>
      <c r="C1012" s="81">
        <v>0</v>
      </c>
      <c r="D1012" s="177"/>
      <c r="E1012" s="81"/>
    </row>
    <row r="1013" ht="20.1" customHeight="1" spans="1:5">
      <c r="A1013" s="81" t="s">
        <v>676</v>
      </c>
      <c r="B1013" s="81"/>
      <c r="C1013" s="81">
        <v>0</v>
      </c>
      <c r="D1013" s="177"/>
      <c r="E1013" s="81"/>
    </row>
    <row r="1014" ht="20.1" customHeight="1" spans="1:5">
      <c r="A1014" s="81" t="s">
        <v>834</v>
      </c>
      <c r="B1014" s="81"/>
      <c r="C1014" s="81">
        <v>0</v>
      </c>
      <c r="D1014" s="177"/>
      <c r="E1014" s="81"/>
    </row>
    <row r="1015" ht="20.1" customHeight="1" spans="1:5">
      <c r="A1015" s="81" t="s">
        <v>849</v>
      </c>
      <c r="B1015" s="81"/>
      <c r="C1015" s="81">
        <v>0</v>
      </c>
      <c r="D1015" s="177"/>
      <c r="E1015" s="81"/>
    </row>
    <row r="1016" ht="20.1" customHeight="1" spans="1:5">
      <c r="A1016" s="81" t="s">
        <v>850</v>
      </c>
      <c r="B1016" s="81"/>
      <c r="C1016" s="81">
        <v>0</v>
      </c>
      <c r="D1016" s="177"/>
      <c r="E1016" s="81"/>
    </row>
    <row r="1017" ht="20.1" customHeight="1" spans="1:5">
      <c r="A1017" s="81" t="s">
        <v>851</v>
      </c>
      <c r="B1017" s="81"/>
      <c r="C1017" s="81">
        <v>0</v>
      </c>
      <c r="D1017" s="177"/>
      <c r="E1017" s="81"/>
    </row>
    <row r="1018" ht="20.1" customHeight="1" spans="1:5">
      <c r="A1018" s="81" t="s">
        <v>852</v>
      </c>
      <c r="B1018" s="81"/>
      <c r="C1018" s="81">
        <v>0</v>
      </c>
      <c r="D1018" s="177"/>
      <c r="E1018" s="81"/>
    </row>
    <row r="1019" ht="20.1" customHeight="1" spans="1:5">
      <c r="A1019" s="81" t="s">
        <v>853</v>
      </c>
      <c r="B1019" s="81"/>
      <c r="C1019" s="81">
        <v>0</v>
      </c>
      <c r="D1019" s="177"/>
      <c r="E1019" s="81"/>
    </row>
    <row r="1020" ht="20.1" customHeight="1" spans="1:5">
      <c r="A1020" s="81" t="s">
        <v>854</v>
      </c>
      <c r="B1020" s="81"/>
      <c r="C1020" s="81">
        <v>0</v>
      </c>
      <c r="D1020" s="177"/>
      <c r="E1020" s="81"/>
    </row>
    <row r="1021" ht="20.1" customHeight="1" spans="1:5">
      <c r="A1021" s="81" t="s">
        <v>855</v>
      </c>
      <c r="B1021" s="81"/>
      <c r="C1021" s="81">
        <v>0</v>
      </c>
      <c r="D1021" s="177"/>
      <c r="E1021" s="81"/>
    </row>
    <row r="1022" ht="20.1" customHeight="1" spans="1:5">
      <c r="A1022" s="81" t="s">
        <v>856</v>
      </c>
      <c r="B1022" s="81"/>
      <c r="C1022" s="81">
        <v>0</v>
      </c>
      <c r="D1022" s="177"/>
      <c r="E1022" s="81"/>
    </row>
    <row r="1023" ht="20.1" customHeight="1" spans="1:5">
      <c r="A1023" s="81" t="s">
        <v>857</v>
      </c>
      <c r="B1023" s="81"/>
      <c r="C1023" s="81">
        <v>0</v>
      </c>
      <c r="D1023" s="177"/>
      <c r="E1023" s="81"/>
    </row>
    <row r="1024" ht="20.1" customHeight="1" spans="1:5">
      <c r="A1024" s="81" t="s">
        <v>858</v>
      </c>
      <c r="B1024" s="81"/>
      <c r="C1024" s="81">
        <v>0</v>
      </c>
      <c r="D1024" s="177"/>
      <c r="E1024" s="81"/>
    </row>
    <row r="1025" ht="20.1" customHeight="1" spans="1:5">
      <c r="A1025" s="81" t="s">
        <v>859</v>
      </c>
      <c r="B1025" s="81">
        <f>B1026+B1036+B1052+B1057+B1079+B1085+B1092+B1071</f>
        <v>299</v>
      </c>
      <c r="C1025" s="81">
        <v>125</v>
      </c>
      <c r="D1025" s="177">
        <f>C1025/B1025*100</f>
        <v>41.8060200668896</v>
      </c>
      <c r="E1025" s="81">
        <f>E1026+E1036+E1052+E1057+E1079+E1085+E1092+E1071</f>
        <v>0</v>
      </c>
    </row>
    <row r="1026" ht="20.1" customHeight="1" spans="1:5">
      <c r="A1026" s="81" t="s">
        <v>860</v>
      </c>
      <c r="B1026" s="81"/>
      <c r="C1026" s="81">
        <v>0</v>
      </c>
      <c r="D1026" s="177"/>
      <c r="E1026" s="81"/>
    </row>
    <row r="1027" ht="20.1" customHeight="1" spans="1:5">
      <c r="A1027" s="81" t="s">
        <v>674</v>
      </c>
      <c r="B1027" s="81"/>
      <c r="C1027" s="81">
        <v>0</v>
      </c>
      <c r="D1027" s="177"/>
      <c r="E1027" s="81"/>
    </row>
    <row r="1028" ht="20.1" customHeight="1" spans="1:5">
      <c r="A1028" s="81" t="s">
        <v>675</v>
      </c>
      <c r="B1028" s="81"/>
      <c r="C1028" s="81">
        <v>0</v>
      </c>
      <c r="D1028" s="177"/>
      <c r="E1028" s="81"/>
    </row>
    <row r="1029" ht="20.1" customHeight="1" spans="1:5">
      <c r="A1029" s="81" t="s">
        <v>676</v>
      </c>
      <c r="B1029" s="81"/>
      <c r="C1029" s="81">
        <v>0</v>
      </c>
      <c r="D1029" s="177"/>
      <c r="E1029" s="81"/>
    </row>
    <row r="1030" ht="20.1" customHeight="1" spans="1:5">
      <c r="A1030" s="81" t="s">
        <v>861</v>
      </c>
      <c r="B1030" s="81"/>
      <c r="C1030" s="81">
        <v>0</v>
      </c>
      <c r="D1030" s="177"/>
      <c r="E1030" s="81"/>
    </row>
    <row r="1031" ht="20.1" customHeight="1" spans="1:5">
      <c r="A1031" s="81" t="s">
        <v>862</v>
      </c>
      <c r="B1031" s="81"/>
      <c r="C1031" s="81">
        <v>0</v>
      </c>
      <c r="D1031" s="177"/>
      <c r="E1031" s="81"/>
    </row>
    <row r="1032" ht="20.1" customHeight="1" spans="1:5">
      <c r="A1032" s="81" t="s">
        <v>863</v>
      </c>
      <c r="B1032" s="81"/>
      <c r="C1032" s="81">
        <v>0</v>
      </c>
      <c r="D1032" s="177"/>
      <c r="E1032" s="81"/>
    </row>
    <row r="1033" ht="20.1" customHeight="1" spans="1:5">
      <c r="A1033" s="81" t="s">
        <v>864</v>
      </c>
      <c r="B1033" s="81"/>
      <c r="C1033" s="81">
        <v>0</v>
      </c>
      <c r="D1033" s="177"/>
      <c r="E1033" s="81"/>
    </row>
    <row r="1034" ht="20.1" customHeight="1" spans="1:5">
      <c r="A1034" s="81" t="s">
        <v>865</v>
      </c>
      <c r="B1034" s="81"/>
      <c r="C1034" s="81">
        <v>0</v>
      </c>
      <c r="D1034" s="177"/>
      <c r="E1034" s="81"/>
    </row>
    <row r="1035" ht="20.1" customHeight="1" spans="1:5">
      <c r="A1035" s="81" t="s">
        <v>866</v>
      </c>
      <c r="B1035" s="81"/>
      <c r="C1035" s="81">
        <v>0</v>
      </c>
      <c r="D1035" s="177"/>
      <c r="E1035" s="81"/>
    </row>
    <row r="1036" ht="20.1" customHeight="1" spans="1:5">
      <c r="A1036" s="81" t="s">
        <v>867</v>
      </c>
      <c r="B1036" s="81"/>
      <c r="C1036" s="81">
        <v>0</v>
      </c>
      <c r="D1036" s="177"/>
      <c r="E1036" s="81"/>
    </row>
    <row r="1037" ht="20.1" customHeight="1" spans="1:5">
      <c r="A1037" s="81" t="s">
        <v>674</v>
      </c>
      <c r="B1037" s="81"/>
      <c r="C1037" s="81">
        <v>0</v>
      </c>
      <c r="D1037" s="177"/>
      <c r="E1037" s="81"/>
    </row>
    <row r="1038" ht="20.1" customHeight="1" spans="1:5">
      <c r="A1038" s="81" t="s">
        <v>675</v>
      </c>
      <c r="B1038" s="81"/>
      <c r="C1038" s="81">
        <v>0</v>
      </c>
      <c r="D1038" s="177"/>
      <c r="E1038" s="81"/>
    </row>
    <row r="1039" ht="20.1" customHeight="1" spans="1:5">
      <c r="A1039" s="81" t="s">
        <v>676</v>
      </c>
      <c r="B1039" s="81"/>
      <c r="C1039" s="81">
        <v>0</v>
      </c>
      <c r="D1039" s="177"/>
      <c r="E1039" s="81"/>
    </row>
    <row r="1040" ht="20.1" customHeight="1" spans="1:5">
      <c r="A1040" s="81" t="s">
        <v>868</v>
      </c>
      <c r="B1040" s="81"/>
      <c r="C1040" s="81">
        <v>0</v>
      </c>
      <c r="D1040" s="177"/>
      <c r="E1040" s="81"/>
    </row>
    <row r="1041" ht="20.1" customHeight="1" spans="1:5">
      <c r="A1041" s="81" t="s">
        <v>869</v>
      </c>
      <c r="B1041" s="81"/>
      <c r="C1041" s="81">
        <v>0</v>
      </c>
      <c r="D1041" s="177"/>
      <c r="E1041" s="81"/>
    </row>
    <row r="1042" ht="20.1" customHeight="1" spans="1:5">
      <c r="A1042" s="81" t="s">
        <v>870</v>
      </c>
      <c r="B1042" s="81"/>
      <c r="C1042" s="81">
        <v>0</v>
      </c>
      <c r="D1042" s="177"/>
      <c r="E1042" s="81"/>
    </row>
    <row r="1043" ht="20.1" customHeight="1" spans="1:5">
      <c r="A1043" s="81" t="s">
        <v>871</v>
      </c>
      <c r="B1043" s="81"/>
      <c r="C1043" s="81">
        <v>0</v>
      </c>
      <c r="D1043" s="177"/>
      <c r="E1043" s="81"/>
    </row>
    <row r="1044" ht="20.1" customHeight="1" spans="1:5">
      <c r="A1044" s="81" t="s">
        <v>872</v>
      </c>
      <c r="B1044" s="81"/>
      <c r="C1044" s="81">
        <v>0</v>
      </c>
      <c r="D1044" s="177"/>
      <c r="E1044" s="81"/>
    </row>
    <row r="1045" ht="20.1" customHeight="1" spans="1:5">
      <c r="A1045" s="81" t="s">
        <v>873</v>
      </c>
      <c r="B1045" s="81"/>
      <c r="C1045" s="81">
        <v>0</v>
      </c>
      <c r="D1045" s="177"/>
      <c r="E1045" s="81"/>
    </row>
    <row r="1046" ht="20.1" customHeight="1" spans="1:5">
      <c r="A1046" s="81" t="s">
        <v>874</v>
      </c>
      <c r="B1046" s="81"/>
      <c r="C1046" s="81">
        <v>0</v>
      </c>
      <c r="D1046" s="177"/>
      <c r="E1046" s="81"/>
    </row>
    <row r="1047" ht="20.1" customHeight="1" spans="1:5">
      <c r="A1047" s="81" t="s">
        <v>875</v>
      </c>
      <c r="B1047" s="81"/>
      <c r="C1047" s="81">
        <v>0</v>
      </c>
      <c r="D1047" s="177"/>
      <c r="E1047" s="81"/>
    </row>
    <row r="1048" ht="20.1" customHeight="1" spans="1:5">
      <c r="A1048" s="81" t="s">
        <v>876</v>
      </c>
      <c r="B1048" s="81"/>
      <c r="C1048" s="81">
        <v>0</v>
      </c>
      <c r="D1048" s="177"/>
      <c r="E1048" s="81"/>
    </row>
    <row r="1049" ht="20.1" customHeight="1" spans="1:5">
      <c r="A1049" s="81" t="s">
        <v>877</v>
      </c>
      <c r="B1049" s="81"/>
      <c r="C1049" s="81">
        <v>0</v>
      </c>
      <c r="D1049" s="177"/>
      <c r="E1049" s="81"/>
    </row>
    <row r="1050" ht="20.1" customHeight="1" spans="1:5">
      <c r="A1050" s="81" t="s">
        <v>878</v>
      </c>
      <c r="B1050" s="81"/>
      <c r="C1050" s="81">
        <v>0</v>
      </c>
      <c r="D1050" s="177"/>
      <c r="E1050" s="81"/>
    </row>
    <row r="1051" ht="20.1" customHeight="1" spans="1:5">
      <c r="A1051" s="81" t="s">
        <v>879</v>
      </c>
      <c r="B1051" s="81"/>
      <c r="C1051" s="81">
        <v>0</v>
      </c>
      <c r="D1051" s="177"/>
      <c r="E1051" s="81"/>
    </row>
    <row r="1052" ht="20.1" customHeight="1" spans="1:5">
      <c r="A1052" s="81" t="s">
        <v>880</v>
      </c>
      <c r="B1052" s="81"/>
      <c r="C1052" s="81">
        <v>0</v>
      </c>
      <c r="D1052" s="177"/>
      <c r="E1052" s="81"/>
    </row>
    <row r="1053" ht="20.1" customHeight="1" spans="1:5">
      <c r="A1053" s="81" t="s">
        <v>674</v>
      </c>
      <c r="B1053" s="81"/>
      <c r="C1053" s="81">
        <v>0</v>
      </c>
      <c r="D1053" s="177"/>
      <c r="E1053" s="81"/>
    </row>
    <row r="1054" ht="20.1" customHeight="1" spans="1:5">
      <c r="A1054" s="81" t="s">
        <v>675</v>
      </c>
      <c r="B1054" s="81"/>
      <c r="C1054" s="81">
        <v>0</v>
      </c>
      <c r="D1054" s="177"/>
      <c r="E1054" s="81"/>
    </row>
    <row r="1055" ht="20.1" customHeight="1" spans="1:5">
      <c r="A1055" s="81" t="s">
        <v>676</v>
      </c>
      <c r="B1055" s="81"/>
      <c r="C1055" s="81">
        <v>0</v>
      </c>
      <c r="D1055" s="177"/>
      <c r="E1055" s="81"/>
    </row>
    <row r="1056" ht="20.1" customHeight="1" spans="1:5">
      <c r="A1056" s="81" t="s">
        <v>881</v>
      </c>
      <c r="B1056" s="81"/>
      <c r="C1056" s="81">
        <v>0</v>
      </c>
      <c r="D1056" s="177"/>
      <c r="E1056" s="81"/>
    </row>
    <row r="1057" ht="20.1" customHeight="1" spans="1:5">
      <c r="A1057" s="81" t="s">
        <v>882</v>
      </c>
      <c r="B1057" s="81">
        <f>SUM(B1058:B1070)</f>
        <v>242</v>
      </c>
      <c r="C1057" s="81">
        <v>0</v>
      </c>
      <c r="D1057" s="177">
        <f>C1057/B1057*100</f>
        <v>0</v>
      </c>
      <c r="E1057" s="81">
        <f>SUM(E1058:E1070)</f>
        <v>0</v>
      </c>
    </row>
    <row r="1058" ht="20.1" customHeight="1" spans="1:5">
      <c r="A1058" s="81" t="s">
        <v>674</v>
      </c>
      <c r="B1058" s="81">
        <v>242</v>
      </c>
      <c r="C1058" s="81">
        <v>0</v>
      </c>
      <c r="D1058" s="177">
        <f>C1058/B1058*100</f>
        <v>0</v>
      </c>
      <c r="E1058" s="81"/>
    </row>
    <row r="1059" ht="20.1" customHeight="1" spans="1:5">
      <c r="A1059" s="81" t="s">
        <v>675</v>
      </c>
      <c r="B1059" s="81"/>
      <c r="C1059" s="81">
        <v>0</v>
      </c>
      <c r="D1059" s="177"/>
      <c r="E1059" s="81"/>
    </row>
    <row r="1060" ht="20.1" customHeight="1" spans="1:5">
      <c r="A1060" s="81" t="s">
        <v>676</v>
      </c>
      <c r="B1060" s="81"/>
      <c r="C1060" s="81">
        <v>0</v>
      </c>
      <c r="D1060" s="177"/>
      <c r="E1060" s="81"/>
    </row>
    <row r="1061" ht="20.1" customHeight="1" spans="1:5">
      <c r="A1061" s="81" t="s">
        <v>883</v>
      </c>
      <c r="B1061" s="81"/>
      <c r="C1061" s="81">
        <v>0</v>
      </c>
      <c r="D1061" s="177"/>
      <c r="E1061" s="81"/>
    </row>
    <row r="1062" ht="20.1" customHeight="1" spans="1:5">
      <c r="A1062" s="81" t="s">
        <v>884</v>
      </c>
      <c r="B1062" s="81"/>
      <c r="C1062" s="81">
        <v>0</v>
      </c>
      <c r="D1062" s="177"/>
      <c r="E1062" s="81"/>
    </row>
    <row r="1063" ht="20.1" customHeight="1" spans="1:5">
      <c r="A1063" s="81" t="s">
        <v>885</v>
      </c>
      <c r="B1063" s="81"/>
      <c r="C1063" s="81">
        <v>0</v>
      </c>
      <c r="D1063" s="177"/>
      <c r="E1063" s="81"/>
    </row>
    <row r="1064" ht="20.1" customHeight="1" spans="1:5">
      <c r="A1064" s="81" t="s">
        <v>886</v>
      </c>
      <c r="B1064" s="81"/>
      <c r="C1064" s="81">
        <v>0</v>
      </c>
      <c r="D1064" s="177"/>
      <c r="E1064" s="81"/>
    </row>
    <row r="1065" ht="20.1" customHeight="1" spans="1:5">
      <c r="A1065" s="81" t="s">
        <v>887</v>
      </c>
      <c r="B1065" s="81"/>
      <c r="C1065" s="81">
        <v>0</v>
      </c>
      <c r="D1065" s="177"/>
      <c r="E1065" s="81"/>
    </row>
    <row r="1066" ht="20.1" customHeight="1" spans="1:5">
      <c r="A1066" s="81" t="s">
        <v>888</v>
      </c>
      <c r="B1066" s="81"/>
      <c r="C1066" s="81">
        <v>0</v>
      </c>
      <c r="D1066" s="177"/>
      <c r="E1066" s="81"/>
    </row>
    <row r="1067" ht="20.1" customHeight="1" spans="1:5">
      <c r="A1067" s="81" t="s">
        <v>889</v>
      </c>
      <c r="B1067" s="81"/>
      <c r="C1067" s="81">
        <v>0</v>
      </c>
      <c r="D1067" s="177"/>
      <c r="E1067" s="81"/>
    </row>
    <row r="1068" ht="20.1" customHeight="1" spans="1:5">
      <c r="A1068" s="81" t="s">
        <v>834</v>
      </c>
      <c r="B1068" s="81"/>
      <c r="C1068" s="81">
        <v>0</v>
      </c>
      <c r="D1068" s="177"/>
      <c r="E1068" s="81"/>
    </row>
    <row r="1069" ht="20.1" customHeight="1" spans="1:5">
      <c r="A1069" s="81" t="s">
        <v>890</v>
      </c>
      <c r="B1069" s="81"/>
      <c r="C1069" s="81">
        <v>0</v>
      </c>
      <c r="D1069" s="177"/>
      <c r="E1069" s="81"/>
    </row>
    <row r="1070" ht="20.1" customHeight="1" spans="1:5">
      <c r="A1070" s="81" t="s">
        <v>891</v>
      </c>
      <c r="B1070" s="81"/>
      <c r="C1070" s="81">
        <v>0</v>
      </c>
      <c r="D1070" s="177"/>
      <c r="E1070" s="81"/>
    </row>
    <row r="1071" ht="20.1" customHeight="1" spans="1:5">
      <c r="A1071" s="81" t="s">
        <v>892</v>
      </c>
      <c r="B1071" s="81">
        <f>SUM(B1072:B1078)</f>
        <v>43</v>
      </c>
      <c r="C1071" s="81">
        <v>113</v>
      </c>
      <c r="D1071" s="177">
        <f>C1071/B1071*100</f>
        <v>262.790697674419</v>
      </c>
      <c r="E1071" s="81">
        <f>SUM(E1072:E1078)</f>
        <v>0</v>
      </c>
    </row>
    <row r="1072" ht="20.1" customHeight="1" spans="1:5">
      <c r="A1072" s="81" t="s">
        <v>674</v>
      </c>
      <c r="B1072" s="81">
        <v>6</v>
      </c>
      <c r="C1072" s="81">
        <v>1</v>
      </c>
      <c r="D1072" s="177">
        <f>C1072/B1072*100</f>
        <v>16.6666666666667</v>
      </c>
      <c r="E1072" s="81"/>
    </row>
    <row r="1073" ht="20.1" customHeight="1" spans="1:5">
      <c r="A1073" s="81" t="s">
        <v>675</v>
      </c>
      <c r="B1073" s="81"/>
      <c r="C1073" s="81">
        <v>0</v>
      </c>
      <c r="D1073" s="177"/>
      <c r="E1073" s="81"/>
    </row>
    <row r="1074" ht="20.1" customHeight="1" spans="1:5">
      <c r="A1074" s="81" t="s">
        <v>676</v>
      </c>
      <c r="B1074" s="81"/>
      <c r="C1074" s="81">
        <v>0</v>
      </c>
      <c r="D1074" s="177"/>
      <c r="E1074" s="81"/>
    </row>
    <row r="1075" ht="20.1" customHeight="1" spans="1:5">
      <c r="A1075" s="81" t="s">
        <v>893</v>
      </c>
      <c r="B1075" s="81"/>
      <c r="C1075" s="81">
        <v>10</v>
      </c>
      <c r="D1075" s="177"/>
      <c r="E1075" s="81"/>
    </row>
    <row r="1076" ht="20.1" customHeight="1" spans="1:5">
      <c r="A1076" s="81" t="s">
        <v>894</v>
      </c>
      <c r="B1076" s="81"/>
      <c r="C1076" s="81">
        <v>0</v>
      </c>
      <c r="D1076" s="177"/>
      <c r="E1076" s="81"/>
    </row>
    <row r="1077" ht="20.1" customHeight="1" spans="1:5">
      <c r="A1077" s="81" t="s">
        <v>895</v>
      </c>
      <c r="B1077" s="81"/>
      <c r="C1077" s="81">
        <v>0</v>
      </c>
      <c r="D1077" s="177"/>
      <c r="E1077" s="81"/>
    </row>
    <row r="1078" ht="20.1" customHeight="1" spans="1:5">
      <c r="A1078" s="81" t="s">
        <v>896</v>
      </c>
      <c r="B1078" s="81">
        <v>37</v>
      </c>
      <c r="C1078" s="81">
        <v>102</v>
      </c>
      <c r="D1078" s="177">
        <f>C1078/B1078*100</f>
        <v>275.675675675676</v>
      </c>
      <c r="E1078" s="81"/>
    </row>
    <row r="1079" ht="20.1" customHeight="1" spans="1:5">
      <c r="A1079" s="81" t="s">
        <v>897</v>
      </c>
      <c r="B1079" s="81">
        <f>SUM(B1080:B1084)</f>
        <v>0</v>
      </c>
      <c r="C1079" s="81">
        <v>2</v>
      </c>
      <c r="D1079" s="177"/>
      <c r="E1079" s="81">
        <f>SUM(E1080:E1084)</f>
        <v>0</v>
      </c>
    </row>
    <row r="1080" ht="20.1" customHeight="1" spans="1:5">
      <c r="A1080" s="81" t="s">
        <v>674</v>
      </c>
      <c r="B1080" s="81"/>
      <c r="C1080" s="81">
        <v>0</v>
      </c>
      <c r="D1080" s="177"/>
      <c r="E1080" s="81"/>
    </row>
    <row r="1081" ht="20.1" customHeight="1" spans="1:5">
      <c r="A1081" s="81" t="s">
        <v>675</v>
      </c>
      <c r="B1081" s="81"/>
      <c r="C1081" s="81">
        <v>0</v>
      </c>
      <c r="D1081" s="177"/>
      <c r="E1081" s="81"/>
    </row>
    <row r="1082" ht="20.1" customHeight="1" spans="1:5">
      <c r="A1082" s="81" t="s">
        <v>676</v>
      </c>
      <c r="B1082" s="81"/>
      <c r="C1082" s="81">
        <v>0</v>
      </c>
      <c r="D1082" s="177"/>
      <c r="E1082" s="81"/>
    </row>
    <row r="1083" ht="19.5" customHeight="1" spans="1:5">
      <c r="A1083" s="81" t="s">
        <v>898</v>
      </c>
      <c r="B1083" s="81"/>
      <c r="C1083" s="81">
        <v>0</v>
      </c>
      <c r="D1083" s="177"/>
      <c r="E1083" s="81"/>
    </row>
    <row r="1084" ht="20.1" customHeight="1" spans="1:5">
      <c r="A1084" s="81" t="s">
        <v>899</v>
      </c>
      <c r="B1084" s="81"/>
      <c r="C1084" s="81">
        <v>2</v>
      </c>
      <c r="D1084" s="177"/>
      <c r="E1084" s="81"/>
    </row>
    <row r="1085" ht="20.1" customHeight="1" spans="1:5">
      <c r="A1085" s="81" t="s">
        <v>900</v>
      </c>
      <c r="B1085" s="81">
        <f>SUM(B1086:B1092)</f>
        <v>14</v>
      </c>
      <c r="C1085" s="81">
        <v>10</v>
      </c>
      <c r="D1085" s="177">
        <f>C1085/B1085*100</f>
        <v>71.4285714285714</v>
      </c>
      <c r="E1085" s="81">
        <f>SUM(E1086:E1092)</f>
        <v>0</v>
      </c>
    </row>
    <row r="1086" ht="20.1" customHeight="1" spans="1:5">
      <c r="A1086" s="81" t="s">
        <v>674</v>
      </c>
      <c r="B1086" s="81"/>
      <c r="C1086" s="81">
        <v>0</v>
      </c>
      <c r="D1086" s="177"/>
      <c r="E1086" s="81"/>
    </row>
    <row r="1087" ht="20.1" customHeight="1" spans="1:5">
      <c r="A1087" s="81" t="s">
        <v>675</v>
      </c>
      <c r="B1087" s="81"/>
      <c r="C1087" s="81">
        <v>0</v>
      </c>
      <c r="D1087" s="177"/>
      <c r="E1087" s="81"/>
    </row>
    <row r="1088" ht="20.1" customHeight="1" spans="1:5">
      <c r="A1088" s="81" t="s">
        <v>676</v>
      </c>
      <c r="B1088" s="81"/>
      <c r="C1088" s="81">
        <v>0</v>
      </c>
      <c r="D1088" s="177"/>
      <c r="E1088" s="81"/>
    </row>
    <row r="1089" ht="20.1" customHeight="1" spans="1:5">
      <c r="A1089" s="81" t="s">
        <v>901</v>
      </c>
      <c r="B1089" s="81"/>
      <c r="C1089" s="81">
        <v>0</v>
      </c>
      <c r="D1089" s="177"/>
      <c r="E1089" s="81"/>
    </row>
    <row r="1090" ht="20.1" customHeight="1" spans="1:5">
      <c r="A1090" s="81" t="s">
        <v>902</v>
      </c>
      <c r="B1090" s="81">
        <v>14</v>
      </c>
      <c r="C1090" s="81">
        <v>10</v>
      </c>
      <c r="D1090" s="177">
        <f>C1090/B1090*100</f>
        <v>71.4285714285714</v>
      </c>
      <c r="E1090" s="81"/>
    </row>
    <row r="1091" ht="20.1" customHeight="1" spans="1:5">
      <c r="A1091" s="81" t="s">
        <v>903</v>
      </c>
      <c r="B1091" s="81"/>
      <c r="C1091" s="81">
        <v>0</v>
      </c>
      <c r="D1091" s="177"/>
      <c r="E1091" s="81"/>
    </row>
    <row r="1092" ht="20.1" customHeight="1" spans="1:5">
      <c r="A1092" s="81" t="s">
        <v>904</v>
      </c>
      <c r="B1092" s="81"/>
      <c r="C1092" s="81">
        <v>0</v>
      </c>
      <c r="D1092" s="177"/>
      <c r="E1092" s="81"/>
    </row>
    <row r="1093" ht="20.1" customHeight="1" spans="1:5">
      <c r="A1093" s="81" t="s">
        <v>905</v>
      </c>
      <c r="B1093" s="81"/>
      <c r="C1093" s="81">
        <v>0</v>
      </c>
      <c r="D1093" s="177"/>
      <c r="E1093" s="81"/>
    </row>
    <row r="1094" ht="20.1" customHeight="1" spans="1:5">
      <c r="A1094" s="81" t="s">
        <v>906</v>
      </c>
      <c r="B1094" s="81"/>
      <c r="C1094" s="81">
        <v>0</v>
      </c>
      <c r="D1094" s="177"/>
      <c r="E1094" s="81"/>
    </row>
    <row r="1095" ht="20.1" customHeight="1" spans="1:5">
      <c r="A1095" s="81" t="s">
        <v>907</v>
      </c>
      <c r="B1095" s="81"/>
      <c r="C1095" s="81">
        <v>0</v>
      </c>
      <c r="D1095" s="177"/>
      <c r="E1095" s="81"/>
    </row>
    <row r="1096" ht="20.1" customHeight="1" spans="1:5">
      <c r="A1096" s="81" t="s">
        <v>908</v>
      </c>
      <c r="B1096" s="81"/>
      <c r="C1096" s="81">
        <v>0</v>
      </c>
      <c r="D1096" s="177"/>
      <c r="E1096" s="81"/>
    </row>
    <row r="1097" ht="20.1" customHeight="1" spans="1:5">
      <c r="A1097" s="81" t="s">
        <v>909</v>
      </c>
      <c r="B1097" s="81"/>
      <c r="C1097" s="81">
        <v>0</v>
      </c>
      <c r="D1097" s="177"/>
      <c r="E1097" s="81"/>
    </row>
    <row r="1098" ht="20.1" customHeight="1" spans="1:5">
      <c r="A1098" s="81" t="s">
        <v>910</v>
      </c>
      <c r="B1098" s="81"/>
      <c r="C1098" s="81">
        <v>0</v>
      </c>
      <c r="D1098" s="177"/>
      <c r="E1098" s="81"/>
    </row>
    <row r="1099" ht="20.1" customHeight="1" spans="1:5">
      <c r="A1099" s="81" t="s">
        <v>911</v>
      </c>
      <c r="B1099" s="81">
        <f>B1100+B1117+B1123+B1110</f>
        <v>500</v>
      </c>
      <c r="C1099" s="81">
        <v>1146</v>
      </c>
      <c r="D1099" s="177">
        <f>C1099/B1099*100</f>
        <v>229.2</v>
      </c>
      <c r="E1099" s="81">
        <f>E1100+E1117+E1123+E1110</f>
        <v>0</v>
      </c>
    </row>
    <row r="1100" ht="20.1" customHeight="1" spans="1:5">
      <c r="A1100" s="81" t="s">
        <v>912</v>
      </c>
      <c r="B1100" s="81">
        <f>SUM(B1101:B1109)</f>
        <v>190</v>
      </c>
      <c r="C1100" s="81">
        <v>136</v>
      </c>
      <c r="D1100" s="177">
        <f>C1100/B1100*100</f>
        <v>71.5789473684211</v>
      </c>
      <c r="E1100" s="81"/>
    </row>
    <row r="1101" ht="20.1" customHeight="1" spans="1:5">
      <c r="A1101" s="81" t="s">
        <v>674</v>
      </c>
      <c r="B1101" s="81">
        <v>93</v>
      </c>
      <c r="C1101" s="81">
        <v>78</v>
      </c>
      <c r="D1101" s="177">
        <f>C1101/B1101*100</f>
        <v>83.8709677419355</v>
      </c>
      <c r="E1101" s="81"/>
    </row>
    <row r="1102" ht="20.1" customHeight="1" spans="1:5">
      <c r="A1102" s="81" t="s">
        <v>675</v>
      </c>
      <c r="B1102" s="81"/>
      <c r="C1102" s="81">
        <v>0</v>
      </c>
      <c r="D1102" s="177"/>
      <c r="E1102" s="81"/>
    </row>
    <row r="1103" ht="20.1" customHeight="1" spans="1:5">
      <c r="A1103" s="81" t="s">
        <v>676</v>
      </c>
      <c r="B1103" s="81"/>
      <c r="C1103" s="81">
        <v>0</v>
      </c>
      <c r="D1103" s="177"/>
      <c r="E1103" s="81"/>
    </row>
    <row r="1104" ht="20.1" customHeight="1" spans="1:5">
      <c r="A1104" s="81" t="s">
        <v>913</v>
      </c>
      <c r="B1104" s="81"/>
      <c r="C1104" s="81">
        <v>0</v>
      </c>
      <c r="D1104" s="177"/>
      <c r="E1104" s="81"/>
    </row>
    <row r="1105" ht="20.1" customHeight="1" spans="1:5">
      <c r="A1105" s="81" t="s">
        <v>914</v>
      </c>
      <c r="B1105" s="81">
        <v>5</v>
      </c>
      <c r="C1105" s="81">
        <v>5</v>
      </c>
      <c r="D1105" s="177">
        <f t="shared" ref="D1105:D1110" si="26">C1105/B1105*100</f>
        <v>100</v>
      </c>
      <c r="E1105" s="81"/>
    </row>
    <row r="1106" ht="20.1" customHeight="1" spans="1:5">
      <c r="A1106" s="81" t="s">
        <v>915</v>
      </c>
      <c r="B1106" s="81"/>
      <c r="C1106" s="81">
        <v>0</v>
      </c>
      <c r="D1106" s="177"/>
      <c r="E1106" s="81"/>
    </row>
    <row r="1107" ht="20.1" customHeight="1" spans="1:5">
      <c r="A1107" s="81" t="s">
        <v>916</v>
      </c>
      <c r="B1107" s="81"/>
      <c r="C1107" s="81">
        <v>0</v>
      </c>
      <c r="D1107" s="177"/>
      <c r="E1107" s="81"/>
    </row>
    <row r="1108" ht="20.1" customHeight="1" spans="1:5">
      <c r="A1108" s="81" t="s">
        <v>694</v>
      </c>
      <c r="B1108" s="81"/>
      <c r="C1108" s="81">
        <v>0</v>
      </c>
      <c r="D1108" s="177"/>
      <c r="E1108" s="81"/>
    </row>
    <row r="1109" ht="20.1" customHeight="1" spans="1:5">
      <c r="A1109" s="81" t="s">
        <v>917</v>
      </c>
      <c r="B1109" s="81">
        <v>92</v>
      </c>
      <c r="C1109" s="81">
        <v>53</v>
      </c>
      <c r="D1109" s="177">
        <f t="shared" si="26"/>
        <v>57.6086956521739</v>
      </c>
      <c r="E1109" s="81"/>
    </row>
    <row r="1110" ht="20.1" customHeight="1" spans="1:5">
      <c r="A1110" s="81" t="s">
        <v>918</v>
      </c>
      <c r="B1110" s="81">
        <f>SUM(B1111:B1116)</f>
        <v>310</v>
      </c>
      <c r="C1110" s="81">
        <v>1010</v>
      </c>
      <c r="D1110" s="177">
        <f t="shared" si="26"/>
        <v>325.806451612903</v>
      </c>
      <c r="E1110" s="81"/>
    </row>
    <row r="1111" ht="20.1" customHeight="1" spans="1:5">
      <c r="A1111" s="81" t="s">
        <v>674</v>
      </c>
      <c r="B1111" s="81"/>
      <c r="C1111" s="81">
        <v>0</v>
      </c>
      <c r="D1111" s="177"/>
      <c r="E1111" s="81"/>
    </row>
    <row r="1112" ht="20.1" customHeight="1" spans="1:5">
      <c r="A1112" s="81" t="s">
        <v>675</v>
      </c>
      <c r="B1112" s="81"/>
      <c r="C1112" s="81">
        <v>0</v>
      </c>
      <c r="D1112" s="177"/>
      <c r="E1112" s="81"/>
    </row>
    <row r="1113" ht="20.1" customHeight="1" spans="1:5">
      <c r="A1113" s="81" t="s">
        <v>676</v>
      </c>
      <c r="B1113" s="81"/>
      <c r="C1113" s="81">
        <v>0</v>
      </c>
      <c r="D1113" s="177"/>
      <c r="E1113" s="81"/>
    </row>
    <row r="1114" ht="20.1" customHeight="1" spans="1:5">
      <c r="A1114" s="81" t="s">
        <v>919</v>
      </c>
      <c r="B1114" s="81"/>
      <c r="C1114" s="81">
        <v>220</v>
      </c>
      <c r="D1114" s="177"/>
      <c r="E1114" s="81"/>
    </row>
    <row r="1115" ht="20.1" customHeight="1" spans="1:5">
      <c r="A1115" s="81" t="s">
        <v>920</v>
      </c>
      <c r="B1115" s="81"/>
      <c r="C1115" s="81">
        <v>0</v>
      </c>
      <c r="D1115" s="177"/>
      <c r="E1115" s="81"/>
    </row>
    <row r="1116" ht="20.1" customHeight="1" spans="1:5">
      <c r="A1116" s="81" t="s">
        <v>921</v>
      </c>
      <c r="B1116" s="81">
        <v>310</v>
      </c>
      <c r="C1116" s="81">
        <v>790</v>
      </c>
      <c r="D1116" s="177">
        <f>C1116/B1116*100</f>
        <v>254.838709677419</v>
      </c>
      <c r="E1116" s="81"/>
    </row>
    <row r="1117" ht="20.1" customHeight="1" spans="1:5">
      <c r="A1117" s="81" t="s">
        <v>922</v>
      </c>
      <c r="B1117" s="81"/>
      <c r="C1117" s="81">
        <v>0</v>
      </c>
      <c r="D1117" s="177"/>
      <c r="E1117" s="81"/>
    </row>
    <row r="1118" ht="20.1" customHeight="1" spans="1:5">
      <c r="A1118" s="81" t="s">
        <v>674</v>
      </c>
      <c r="B1118" s="81"/>
      <c r="C1118" s="81">
        <v>0</v>
      </c>
      <c r="D1118" s="177"/>
      <c r="E1118" s="81"/>
    </row>
    <row r="1119" ht="20.1" customHeight="1" spans="1:5">
      <c r="A1119" s="81" t="s">
        <v>675</v>
      </c>
      <c r="B1119" s="81"/>
      <c r="C1119" s="81">
        <v>0</v>
      </c>
      <c r="D1119" s="177"/>
      <c r="E1119" s="81"/>
    </row>
    <row r="1120" ht="20.1" customHeight="1" spans="1:5">
      <c r="A1120" s="81" t="s">
        <v>676</v>
      </c>
      <c r="B1120" s="81"/>
      <c r="C1120" s="81">
        <v>0</v>
      </c>
      <c r="D1120" s="177"/>
      <c r="E1120" s="81"/>
    </row>
    <row r="1121" ht="20.1" customHeight="1" spans="1:5">
      <c r="A1121" s="81" t="s">
        <v>923</v>
      </c>
      <c r="B1121" s="81"/>
      <c r="C1121" s="81">
        <v>0</v>
      </c>
      <c r="D1121" s="177"/>
      <c r="E1121" s="81"/>
    </row>
    <row r="1122" ht="20.1" customHeight="1" spans="1:5">
      <c r="A1122" s="81" t="s">
        <v>924</v>
      </c>
      <c r="B1122" s="81"/>
      <c r="C1122" s="81">
        <v>0</v>
      </c>
      <c r="D1122" s="177"/>
      <c r="E1122" s="81"/>
    </row>
    <row r="1123" ht="20.1" customHeight="1" spans="1:5">
      <c r="A1123" s="81" t="s">
        <v>925</v>
      </c>
      <c r="B1123" s="81"/>
      <c r="C1123" s="81">
        <v>0</v>
      </c>
      <c r="D1123" s="177"/>
      <c r="E1123" s="81"/>
    </row>
    <row r="1124" ht="20.1" customHeight="1" spans="1:5">
      <c r="A1124" s="81" t="s">
        <v>926</v>
      </c>
      <c r="B1124" s="81"/>
      <c r="C1124" s="81">
        <v>0</v>
      </c>
      <c r="D1124" s="177"/>
      <c r="E1124" s="81"/>
    </row>
    <row r="1125" ht="20.1" customHeight="1" spans="1:5">
      <c r="A1125" s="81" t="s">
        <v>927</v>
      </c>
      <c r="B1125" s="81"/>
      <c r="C1125" s="81">
        <v>0</v>
      </c>
      <c r="D1125" s="177"/>
      <c r="E1125" s="81"/>
    </row>
    <row r="1126" ht="20.1" customHeight="1" spans="1:5">
      <c r="A1126" s="81" t="s">
        <v>928</v>
      </c>
      <c r="B1126" s="81">
        <f>B1127+B1134+B1140</f>
        <v>8</v>
      </c>
      <c r="C1126" s="81">
        <v>0</v>
      </c>
      <c r="D1126" s="177">
        <f>C1126/B1126*100</f>
        <v>0</v>
      </c>
      <c r="E1126" s="81">
        <f>E1127+E1134+E1140</f>
        <v>0</v>
      </c>
    </row>
    <row r="1127" ht="20.1" customHeight="1" spans="1:5">
      <c r="A1127" s="81" t="s">
        <v>929</v>
      </c>
      <c r="B1127" s="81">
        <f>SUM(B1128:B1133)</f>
        <v>0</v>
      </c>
      <c r="C1127" s="81">
        <v>0</v>
      </c>
      <c r="D1127" s="177"/>
      <c r="E1127" s="81">
        <f>SUM(E1128:E1133)</f>
        <v>0</v>
      </c>
    </row>
    <row r="1128" ht="20.1" customHeight="1" spans="1:5">
      <c r="A1128" s="81" t="s">
        <v>674</v>
      </c>
      <c r="B1128" s="81"/>
      <c r="C1128" s="81">
        <v>0</v>
      </c>
      <c r="D1128" s="177"/>
      <c r="E1128" s="81"/>
    </row>
    <row r="1129" ht="20.1" customHeight="1" spans="1:5">
      <c r="A1129" s="81" t="s">
        <v>675</v>
      </c>
      <c r="B1129" s="81"/>
      <c r="C1129" s="81">
        <v>0</v>
      </c>
      <c r="D1129" s="177"/>
      <c r="E1129" s="81"/>
    </row>
    <row r="1130" ht="20.1" customHeight="1" spans="1:5">
      <c r="A1130" s="81" t="s">
        <v>676</v>
      </c>
      <c r="B1130" s="81"/>
      <c r="C1130" s="81">
        <v>0</v>
      </c>
      <c r="D1130" s="177"/>
      <c r="E1130" s="81"/>
    </row>
    <row r="1131" ht="20.1" customHeight="1" spans="1:5">
      <c r="A1131" s="81" t="s">
        <v>930</v>
      </c>
      <c r="B1131" s="81"/>
      <c r="C1131" s="81">
        <v>0</v>
      </c>
      <c r="D1131" s="177"/>
      <c r="E1131" s="81"/>
    </row>
    <row r="1132" ht="20.1" customHeight="1" spans="1:5">
      <c r="A1132" s="81" t="s">
        <v>694</v>
      </c>
      <c r="B1132" s="81"/>
      <c r="C1132" s="81">
        <v>0</v>
      </c>
      <c r="D1132" s="177"/>
      <c r="E1132" s="81"/>
    </row>
    <row r="1133" ht="20.1" customHeight="1" spans="1:5">
      <c r="A1133" s="81" t="s">
        <v>931</v>
      </c>
      <c r="B1133" s="81"/>
      <c r="C1133" s="81">
        <v>0</v>
      </c>
      <c r="D1133" s="177"/>
      <c r="E1133" s="81"/>
    </row>
    <row r="1134" ht="20.1" customHeight="1" spans="1:5">
      <c r="A1134" s="81" t="s">
        <v>932</v>
      </c>
      <c r="B1134" s="81">
        <f>SUM(B1135:B1139)</f>
        <v>8</v>
      </c>
      <c r="C1134" s="81">
        <v>0</v>
      </c>
      <c r="D1134" s="177">
        <f>C1134/B1134*100</f>
        <v>0</v>
      </c>
      <c r="E1134" s="81">
        <f>SUM(E1135:E1139)</f>
        <v>0</v>
      </c>
    </row>
    <row r="1135" ht="20.1" customHeight="1" spans="1:5">
      <c r="A1135" s="81" t="s">
        <v>933</v>
      </c>
      <c r="B1135" s="81"/>
      <c r="C1135" s="81">
        <v>0</v>
      </c>
      <c r="D1135" s="177"/>
      <c r="E1135" s="81"/>
    </row>
    <row r="1136" ht="20.1" customHeight="1" spans="1:5">
      <c r="A1136" s="81" t="s">
        <v>934</v>
      </c>
      <c r="B1136" s="81"/>
      <c r="C1136" s="81">
        <v>0</v>
      </c>
      <c r="D1136" s="177"/>
      <c r="E1136" s="81"/>
    </row>
    <row r="1137" ht="20.1" customHeight="1" spans="1:5">
      <c r="A1137" s="81" t="s">
        <v>935</v>
      </c>
      <c r="B1137" s="81"/>
      <c r="C1137" s="81">
        <v>0</v>
      </c>
      <c r="D1137" s="177"/>
      <c r="E1137" s="81"/>
    </row>
    <row r="1138" ht="20.1" customHeight="1" spans="1:5">
      <c r="A1138" s="81" t="s">
        <v>936</v>
      </c>
      <c r="B1138" s="81"/>
      <c r="C1138" s="81">
        <v>0</v>
      </c>
      <c r="D1138" s="177"/>
      <c r="E1138" s="81"/>
    </row>
    <row r="1139" ht="20.1" customHeight="1" spans="1:5">
      <c r="A1139" s="81" t="s">
        <v>937</v>
      </c>
      <c r="B1139" s="81">
        <v>8</v>
      </c>
      <c r="C1139" s="81">
        <v>0</v>
      </c>
      <c r="D1139" s="177">
        <f>C1139/B1139*100</f>
        <v>0</v>
      </c>
      <c r="E1139" s="81"/>
    </row>
    <row r="1140" ht="20.1" customHeight="1" spans="1:5">
      <c r="A1140" s="81" t="s">
        <v>938</v>
      </c>
      <c r="B1140" s="81"/>
      <c r="C1140" s="81">
        <v>0</v>
      </c>
      <c r="D1140" s="177"/>
      <c r="E1140" s="81"/>
    </row>
    <row r="1141" ht="20.1" customHeight="1" spans="1:5">
      <c r="A1141" s="81" t="s">
        <v>939</v>
      </c>
      <c r="B1141" s="81"/>
      <c r="C1141" s="81">
        <v>0</v>
      </c>
      <c r="D1141" s="177"/>
      <c r="E1141" s="81"/>
    </row>
    <row r="1142" ht="20.1" customHeight="1" spans="1:5">
      <c r="A1142" s="81" t="s">
        <v>940</v>
      </c>
      <c r="B1142" s="81"/>
      <c r="C1142" s="81">
        <v>0</v>
      </c>
      <c r="D1142" s="177"/>
      <c r="E1142" s="81"/>
    </row>
    <row r="1143" ht="20.1" customHeight="1" spans="1:5">
      <c r="A1143" s="81" t="s">
        <v>941</v>
      </c>
      <c r="B1143" s="81"/>
      <c r="C1143" s="81">
        <v>0</v>
      </c>
      <c r="D1143" s="177"/>
      <c r="E1143" s="81"/>
    </row>
    <row r="1144" ht="20.1" customHeight="1" spans="1:5">
      <c r="A1144" s="81" t="s">
        <v>942</v>
      </c>
      <c r="B1144" s="81"/>
      <c r="C1144" s="81">
        <v>0</v>
      </c>
      <c r="D1144" s="177"/>
      <c r="E1144" s="81"/>
    </row>
    <row r="1145" ht="20.1" customHeight="1" spans="1:5">
      <c r="A1145" s="81" t="s">
        <v>943</v>
      </c>
      <c r="B1145" s="81"/>
      <c r="C1145" s="81">
        <v>0</v>
      </c>
      <c r="D1145" s="177"/>
      <c r="E1145" s="81"/>
    </row>
    <row r="1146" ht="20.1" customHeight="1" spans="1:5">
      <c r="A1146" s="81" t="s">
        <v>944</v>
      </c>
      <c r="B1146" s="81"/>
      <c r="C1146" s="81">
        <v>0</v>
      </c>
      <c r="D1146" s="177"/>
      <c r="E1146" s="81"/>
    </row>
    <row r="1147" ht="20.1" customHeight="1" spans="1:5">
      <c r="A1147" s="81" t="s">
        <v>693</v>
      </c>
      <c r="B1147" s="81"/>
      <c r="C1147" s="81">
        <v>0</v>
      </c>
      <c r="D1147" s="177"/>
      <c r="E1147" s="81"/>
    </row>
    <row r="1148" ht="20.1" customHeight="1" spans="1:5">
      <c r="A1148" s="81" t="s">
        <v>945</v>
      </c>
      <c r="B1148" s="81"/>
      <c r="C1148" s="81">
        <v>0</v>
      </c>
      <c r="D1148" s="177"/>
      <c r="E1148" s="81"/>
    </row>
    <row r="1149" ht="20.1" customHeight="1" spans="1:5">
      <c r="A1149" s="81" t="s">
        <v>946</v>
      </c>
      <c r="B1149" s="81"/>
      <c r="C1149" s="81">
        <v>0</v>
      </c>
      <c r="D1149" s="177"/>
      <c r="E1149" s="81"/>
    </row>
    <row r="1150" ht="20.1" customHeight="1" spans="1:5">
      <c r="A1150" s="81" t="s">
        <v>947</v>
      </c>
      <c r="B1150" s="81"/>
      <c r="C1150" s="81">
        <v>0</v>
      </c>
      <c r="D1150" s="177"/>
      <c r="E1150" s="81"/>
    </row>
    <row r="1151" ht="20.1" customHeight="1" spans="1:5">
      <c r="A1151" s="81" t="s">
        <v>948</v>
      </c>
      <c r="B1151" s="81">
        <f>B1152+B1201+B1214</f>
        <v>1031</v>
      </c>
      <c r="C1151" s="81">
        <v>532</v>
      </c>
      <c r="D1151" s="177">
        <f>C1151/B1151*100</f>
        <v>51.6003879728419</v>
      </c>
      <c r="E1151" s="81"/>
    </row>
    <row r="1152" ht="20.1" customHeight="1" spans="1:5">
      <c r="A1152" s="81" t="s">
        <v>949</v>
      </c>
      <c r="B1152" s="81">
        <f>SUM(B1153:B1171)</f>
        <v>1000</v>
      </c>
      <c r="C1152" s="81">
        <v>507</v>
      </c>
      <c r="D1152" s="177">
        <f>C1152/B1152*100</f>
        <v>50.7</v>
      </c>
      <c r="E1152" s="81"/>
    </row>
    <row r="1153" ht="20.1" customHeight="1" spans="1:5">
      <c r="A1153" s="81" t="s">
        <v>674</v>
      </c>
      <c r="B1153" s="81">
        <v>184</v>
      </c>
      <c r="C1153" s="81">
        <v>125</v>
      </c>
      <c r="D1153" s="177">
        <f>C1153/B1153*100</f>
        <v>67.9347826086957</v>
      </c>
      <c r="E1153" s="81"/>
    </row>
    <row r="1154" ht="20.1" customHeight="1" spans="1:5">
      <c r="A1154" s="81" t="s">
        <v>675</v>
      </c>
      <c r="B1154" s="81"/>
      <c r="C1154" s="81">
        <v>0</v>
      </c>
      <c r="D1154" s="177"/>
      <c r="E1154" s="81"/>
    </row>
    <row r="1155" ht="20.1" customHeight="1" spans="1:5">
      <c r="A1155" s="81" t="s">
        <v>676</v>
      </c>
      <c r="B1155" s="81"/>
      <c r="C1155" s="81">
        <v>0</v>
      </c>
      <c r="D1155" s="177"/>
      <c r="E1155" s="81"/>
    </row>
    <row r="1156" ht="20.1" customHeight="1" spans="1:5">
      <c r="A1156" s="81" t="s">
        <v>950</v>
      </c>
      <c r="B1156" s="81"/>
      <c r="C1156" s="81">
        <v>0</v>
      </c>
      <c r="D1156" s="177"/>
      <c r="E1156" s="81"/>
    </row>
    <row r="1157" ht="20.1" customHeight="1" spans="1:5">
      <c r="A1157" s="81" t="s">
        <v>951</v>
      </c>
      <c r="B1157" s="81"/>
      <c r="C1157" s="81">
        <v>0</v>
      </c>
      <c r="D1157" s="177"/>
      <c r="E1157" s="81"/>
    </row>
    <row r="1158" ht="20.1" customHeight="1" spans="1:5">
      <c r="A1158" s="81" t="s">
        <v>952</v>
      </c>
      <c r="B1158" s="81">
        <v>5</v>
      </c>
      <c r="C1158" s="81">
        <v>6</v>
      </c>
      <c r="D1158" s="177">
        <f>C1158/B1158*100</f>
        <v>120</v>
      </c>
      <c r="E1158" s="81"/>
    </row>
    <row r="1159" ht="20.1" customHeight="1" spans="1:5">
      <c r="A1159" s="81" t="s">
        <v>953</v>
      </c>
      <c r="B1159" s="81"/>
      <c r="C1159" s="81">
        <v>0</v>
      </c>
      <c r="D1159" s="177"/>
      <c r="E1159" s="81"/>
    </row>
    <row r="1160" ht="20.1" customHeight="1" spans="1:5">
      <c r="A1160" s="81" t="s">
        <v>954</v>
      </c>
      <c r="B1160" s="81"/>
      <c r="C1160" s="81">
        <v>0</v>
      </c>
      <c r="D1160" s="177"/>
      <c r="E1160" s="81"/>
    </row>
    <row r="1161" ht="20.1" customHeight="1" spans="1:5">
      <c r="A1161" s="81" t="s">
        <v>955</v>
      </c>
      <c r="B1161" s="81"/>
      <c r="C1161" s="81">
        <v>0</v>
      </c>
      <c r="D1161" s="177"/>
      <c r="E1161" s="81"/>
    </row>
    <row r="1162" ht="20.1" customHeight="1" spans="1:5">
      <c r="A1162" s="81" t="s">
        <v>956</v>
      </c>
      <c r="B1162" s="81"/>
      <c r="C1162" s="81">
        <v>0</v>
      </c>
      <c r="D1162" s="177"/>
      <c r="E1162" s="81"/>
    </row>
    <row r="1163" ht="20.1" customHeight="1" spans="1:5">
      <c r="A1163" s="81" t="s">
        <v>957</v>
      </c>
      <c r="B1163" s="81">
        <v>5</v>
      </c>
      <c r="C1163" s="81">
        <v>5</v>
      </c>
      <c r="D1163" s="177">
        <f>C1163/B1163*100</f>
        <v>100</v>
      </c>
      <c r="E1163" s="81"/>
    </row>
    <row r="1164" ht="20.1" customHeight="1" spans="1:5">
      <c r="A1164" s="81" t="s">
        <v>958</v>
      </c>
      <c r="B1164" s="81"/>
      <c r="C1164" s="81">
        <v>0</v>
      </c>
      <c r="D1164" s="177"/>
      <c r="E1164" s="81"/>
    </row>
    <row r="1165" ht="20.1" customHeight="1" spans="1:5">
      <c r="A1165" s="81" t="s">
        <v>959</v>
      </c>
      <c r="B1165" s="81"/>
      <c r="C1165" s="81">
        <v>0</v>
      </c>
      <c r="D1165" s="177"/>
      <c r="E1165" s="81"/>
    </row>
    <row r="1166" ht="20.1" customHeight="1" spans="1:5">
      <c r="A1166" s="81" t="s">
        <v>960</v>
      </c>
      <c r="B1166" s="81">
        <v>100</v>
      </c>
      <c r="C1166" s="81">
        <v>0</v>
      </c>
      <c r="D1166" s="177">
        <f t="shared" ref="D1166:D1171" si="27">C1166/B1166*100</f>
        <v>0</v>
      </c>
      <c r="E1166" s="81"/>
    </row>
    <row r="1167" ht="20.1" customHeight="1" spans="1:5">
      <c r="A1167" s="81" t="s">
        <v>961</v>
      </c>
      <c r="B1167" s="81"/>
      <c r="C1167" s="81">
        <v>0</v>
      </c>
      <c r="D1167" s="177"/>
      <c r="E1167" s="81"/>
    </row>
    <row r="1168" ht="20.1" customHeight="1" spans="1:5">
      <c r="A1168" s="81" t="s">
        <v>962</v>
      </c>
      <c r="B1168" s="81"/>
      <c r="C1168" s="81">
        <v>0</v>
      </c>
      <c r="D1168" s="177"/>
      <c r="E1168" s="81"/>
    </row>
    <row r="1169" ht="20.1" customHeight="1" spans="1:5">
      <c r="A1169" s="81" t="s">
        <v>963</v>
      </c>
      <c r="B1169" s="81"/>
      <c r="C1169" s="81">
        <v>0</v>
      </c>
      <c r="D1169" s="177"/>
      <c r="E1169" s="81"/>
    </row>
    <row r="1170" ht="20.1" customHeight="1" spans="1:5">
      <c r="A1170" s="81" t="s">
        <v>694</v>
      </c>
      <c r="B1170" s="81">
        <v>46</v>
      </c>
      <c r="C1170" s="81">
        <v>62</v>
      </c>
      <c r="D1170" s="177">
        <f t="shared" si="27"/>
        <v>134.782608695652</v>
      </c>
      <c r="E1170" s="81"/>
    </row>
    <row r="1171" ht="20.1" customHeight="1" spans="1:5">
      <c r="A1171" s="81" t="s">
        <v>964</v>
      </c>
      <c r="B1171" s="81">
        <v>660</v>
      </c>
      <c r="C1171" s="81">
        <v>309</v>
      </c>
      <c r="D1171" s="177">
        <f t="shared" si="27"/>
        <v>46.8181818181818</v>
      </c>
      <c r="E1171" s="81"/>
    </row>
    <row r="1172" ht="20.1" customHeight="1" spans="1:5">
      <c r="A1172" s="81" t="s">
        <v>965</v>
      </c>
      <c r="B1172" s="81"/>
      <c r="C1172" s="81">
        <v>0</v>
      </c>
      <c r="D1172" s="177"/>
      <c r="E1172" s="81"/>
    </row>
    <row r="1173" ht="20.1" customHeight="1" spans="1:5">
      <c r="A1173" s="81" t="s">
        <v>674</v>
      </c>
      <c r="B1173" s="81"/>
      <c r="C1173" s="81">
        <v>0</v>
      </c>
      <c r="D1173" s="177"/>
      <c r="E1173" s="81"/>
    </row>
    <row r="1174" ht="20.1" customHeight="1" spans="1:5">
      <c r="A1174" s="81" t="s">
        <v>675</v>
      </c>
      <c r="B1174" s="81"/>
      <c r="C1174" s="81">
        <v>0</v>
      </c>
      <c r="D1174" s="177"/>
      <c r="E1174" s="81"/>
    </row>
    <row r="1175" ht="20.1" customHeight="1" spans="1:5">
      <c r="A1175" s="81" t="s">
        <v>676</v>
      </c>
      <c r="B1175" s="81"/>
      <c r="C1175" s="81">
        <v>0</v>
      </c>
      <c r="D1175" s="177"/>
      <c r="E1175" s="81"/>
    </row>
    <row r="1176" ht="20.1" customHeight="1" spans="1:5">
      <c r="A1176" s="81" t="s">
        <v>966</v>
      </c>
      <c r="B1176" s="81"/>
      <c r="C1176" s="81">
        <v>0</v>
      </c>
      <c r="D1176" s="177"/>
      <c r="E1176" s="81"/>
    </row>
    <row r="1177" ht="20.1" customHeight="1" spans="1:5">
      <c r="A1177" s="81" t="s">
        <v>967</v>
      </c>
      <c r="B1177" s="81"/>
      <c r="C1177" s="81">
        <v>0</v>
      </c>
      <c r="D1177" s="177"/>
      <c r="E1177" s="81"/>
    </row>
    <row r="1178" ht="20.1" customHeight="1" spans="1:5">
      <c r="A1178" s="81" t="s">
        <v>968</v>
      </c>
      <c r="B1178" s="81"/>
      <c r="C1178" s="81">
        <v>0</v>
      </c>
      <c r="D1178" s="177"/>
      <c r="E1178" s="81"/>
    </row>
    <row r="1179" ht="20.1" customHeight="1" spans="1:5">
      <c r="A1179" s="81" t="s">
        <v>969</v>
      </c>
      <c r="B1179" s="81"/>
      <c r="C1179" s="81">
        <v>0</v>
      </c>
      <c r="D1179" s="177"/>
      <c r="E1179" s="81"/>
    </row>
    <row r="1180" ht="20.1" customHeight="1" spans="1:5">
      <c r="A1180" s="81" t="s">
        <v>970</v>
      </c>
      <c r="B1180" s="81"/>
      <c r="C1180" s="81">
        <v>0</v>
      </c>
      <c r="D1180" s="177"/>
      <c r="E1180" s="81"/>
    </row>
    <row r="1181" ht="20.1" customHeight="1" spans="1:5">
      <c r="A1181" s="81" t="s">
        <v>971</v>
      </c>
      <c r="B1181" s="81"/>
      <c r="C1181" s="81">
        <v>0</v>
      </c>
      <c r="D1181" s="177"/>
      <c r="E1181" s="81"/>
    </row>
    <row r="1182" ht="20.1" customHeight="1" spans="1:5">
      <c r="A1182" s="81" t="s">
        <v>972</v>
      </c>
      <c r="B1182" s="81"/>
      <c r="C1182" s="81">
        <v>0</v>
      </c>
      <c r="D1182" s="177"/>
      <c r="E1182" s="81"/>
    </row>
    <row r="1183" ht="20.1" customHeight="1" spans="1:5">
      <c r="A1183" s="81" t="s">
        <v>973</v>
      </c>
      <c r="B1183" s="81"/>
      <c r="C1183" s="81">
        <v>0</v>
      </c>
      <c r="D1183" s="177"/>
      <c r="E1183" s="81"/>
    </row>
    <row r="1184" ht="20.1" customHeight="1" spans="1:5">
      <c r="A1184" s="81" t="s">
        <v>974</v>
      </c>
      <c r="B1184" s="81"/>
      <c r="C1184" s="81">
        <v>0</v>
      </c>
      <c r="D1184" s="177"/>
      <c r="E1184" s="81"/>
    </row>
    <row r="1185" ht="20.1" customHeight="1" spans="1:5">
      <c r="A1185" s="81" t="s">
        <v>975</v>
      </c>
      <c r="B1185" s="81"/>
      <c r="C1185" s="81">
        <v>0</v>
      </c>
      <c r="D1185" s="177"/>
      <c r="E1185" s="81"/>
    </row>
    <row r="1186" ht="20.1" customHeight="1" spans="1:5">
      <c r="A1186" s="81" t="s">
        <v>976</v>
      </c>
      <c r="B1186" s="81"/>
      <c r="C1186" s="81">
        <v>0</v>
      </c>
      <c r="D1186" s="177"/>
      <c r="E1186" s="81"/>
    </row>
    <row r="1187" ht="20.1" customHeight="1" spans="1:5">
      <c r="A1187" s="81" t="s">
        <v>977</v>
      </c>
      <c r="B1187" s="81"/>
      <c r="C1187" s="81">
        <v>0</v>
      </c>
      <c r="D1187" s="177"/>
      <c r="E1187" s="81"/>
    </row>
    <row r="1188" ht="20.1" customHeight="1" spans="1:5">
      <c r="A1188" s="81" t="s">
        <v>978</v>
      </c>
      <c r="B1188" s="81"/>
      <c r="C1188" s="81">
        <v>0</v>
      </c>
      <c r="D1188" s="177"/>
      <c r="E1188" s="81"/>
    </row>
    <row r="1189" ht="20.1" customHeight="1" spans="1:5">
      <c r="A1189" s="81" t="s">
        <v>979</v>
      </c>
      <c r="B1189" s="81"/>
      <c r="C1189" s="81">
        <v>0</v>
      </c>
      <c r="D1189" s="177"/>
      <c r="E1189" s="81"/>
    </row>
    <row r="1190" ht="20.1" customHeight="1" spans="1:5">
      <c r="A1190" s="81" t="s">
        <v>694</v>
      </c>
      <c r="B1190" s="81"/>
      <c r="C1190" s="81">
        <v>0</v>
      </c>
      <c r="D1190" s="177"/>
      <c r="E1190" s="81"/>
    </row>
    <row r="1191" ht="20.1" customHeight="1" spans="1:5">
      <c r="A1191" s="81" t="s">
        <v>980</v>
      </c>
      <c r="B1191" s="81"/>
      <c r="C1191" s="81">
        <v>0</v>
      </c>
      <c r="D1191" s="177"/>
      <c r="E1191" s="81"/>
    </row>
    <row r="1192" ht="20.1" customHeight="1" spans="1:5">
      <c r="A1192" s="81" t="s">
        <v>981</v>
      </c>
      <c r="B1192" s="81"/>
      <c r="C1192" s="81">
        <v>0</v>
      </c>
      <c r="D1192" s="177"/>
      <c r="E1192" s="81"/>
    </row>
    <row r="1193" ht="20.1" customHeight="1" spans="1:5">
      <c r="A1193" s="81" t="s">
        <v>674</v>
      </c>
      <c r="B1193" s="81"/>
      <c r="C1193" s="81">
        <v>0</v>
      </c>
      <c r="D1193" s="177"/>
      <c r="E1193" s="81"/>
    </row>
    <row r="1194" ht="20.1" customHeight="1" spans="1:5">
      <c r="A1194" s="81" t="s">
        <v>675</v>
      </c>
      <c r="B1194" s="81"/>
      <c r="C1194" s="81">
        <v>0</v>
      </c>
      <c r="D1194" s="177"/>
      <c r="E1194" s="81"/>
    </row>
    <row r="1195" ht="20.1" customHeight="1" spans="1:5">
      <c r="A1195" s="81" t="s">
        <v>676</v>
      </c>
      <c r="B1195" s="81"/>
      <c r="C1195" s="81">
        <v>0</v>
      </c>
      <c r="D1195" s="177"/>
      <c r="E1195" s="81"/>
    </row>
    <row r="1196" ht="20.1" customHeight="1" spans="1:5">
      <c r="A1196" s="81" t="s">
        <v>982</v>
      </c>
      <c r="B1196" s="81"/>
      <c r="C1196" s="81">
        <v>0</v>
      </c>
      <c r="D1196" s="177"/>
      <c r="E1196" s="81"/>
    </row>
    <row r="1197" ht="20.1" customHeight="1" spans="1:5">
      <c r="A1197" s="81" t="s">
        <v>983</v>
      </c>
      <c r="B1197" s="81"/>
      <c r="C1197" s="81">
        <v>0</v>
      </c>
      <c r="D1197" s="177"/>
      <c r="E1197" s="81"/>
    </row>
    <row r="1198" ht="20.1" customHeight="1" spans="1:5">
      <c r="A1198" s="81" t="s">
        <v>984</v>
      </c>
      <c r="B1198" s="81"/>
      <c r="C1198" s="81">
        <v>0</v>
      </c>
      <c r="D1198" s="177"/>
      <c r="E1198" s="81"/>
    </row>
    <row r="1199" ht="20.1" customHeight="1" spans="1:5">
      <c r="A1199" s="81" t="s">
        <v>694</v>
      </c>
      <c r="B1199" s="81"/>
      <c r="C1199" s="81">
        <v>0</v>
      </c>
      <c r="D1199" s="177"/>
      <c r="E1199" s="81"/>
    </row>
    <row r="1200" ht="20.1" customHeight="1" spans="1:5">
      <c r="A1200" s="81" t="s">
        <v>985</v>
      </c>
      <c r="B1200" s="81"/>
      <c r="C1200" s="81">
        <v>0</v>
      </c>
      <c r="D1200" s="177"/>
      <c r="E1200" s="81"/>
    </row>
    <row r="1201" ht="20.1" customHeight="1" spans="1:5">
      <c r="A1201" s="81" t="s">
        <v>986</v>
      </c>
      <c r="B1201" s="81">
        <f>SUM(B1202:B1213)</f>
        <v>4</v>
      </c>
      <c r="C1201" s="81">
        <v>0</v>
      </c>
      <c r="D1201" s="177">
        <f>C1201/B1201*100</f>
        <v>0</v>
      </c>
      <c r="E1201" s="81">
        <f>SUM(E1202:E1213)</f>
        <v>0</v>
      </c>
    </row>
    <row r="1202" ht="20.1" customHeight="1" spans="1:5">
      <c r="A1202" s="81" t="s">
        <v>674</v>
      </c>
      <c r="B1202" s="81"/>
      <c r="C1202" s="81">
        <v>0</v>
      </c>
      <c r="D1202" s="177"/>
      <c r="E1202" s="81"/>
    </row>
    <row r="1203" ht="20.1" customHeight="1" spans="1:5">
      <c r="A1203" s="81" t="s">
        <v>675</v>
      </c>
      <c r="B1203" s="81"/>
      <c r="C1203" s="81">
        <v>0</v>
      </c>
      <c r="D1203" s="177"/>
      <c r="E1203" s="81"/>
    </row>
    <row r="1204" ht="20.1" customHeight="1" spans="1:5">
      <c r="A1204" s="81" t="s">
        <v>676</v>
      </c>
      <c r="B1204" s="81"/>
      <c r="C1204" s="81">
        <v>0</v>
      </c>
      <c r="D1204" s="177"/>
      <c r="E1204" s="81"/>
    </row>
    <row r="1205" ht="20.1" customHeight="1" spans="1:5">
      <c r="A1205" s="81" t="s">
        <v>987</v>
      </c>
      <c r="B1205" s="81"/>
      <c r="C1205" s="81">
        <v>0</v>
      </c>
      <c r="D1205" s="177"/>
      <c r="E1205" s="81"/>
    </row>
    <row r="1206" ht="20.1" customHeight="1" spans="1:5">
      <c r="A1206" s="81" t="s">
        <v>988</v>
      </c>
      <c r="B1206" s="81"/>
      <c r="C1206" s="81">
        <v>0</v>
      </c>
      <c r="D1206" s="177"/>
      <c r="E1206" s="81"/>
    </row>
    <row r="1207" ht="20.1" customHeight="1" spans="1:5">
      <c r="A1207" s="81" t="s">
        <v>989</v>
      </c>
      <c r="B1207" s="81"/>
      <c r="C1207" s="81">
        <v>0</v>
      </c>
      <c r="D1207" s="177"/>
      <c r="E1207" s="81"/>
    </row>
    <row r="1208" ht="20.1" customHeight="1" spans="1:5">
      <c r="A1208" s="81" t="s">
        <v>990</v>
      </c>
      <c r="B1208" s="81"/>
      <c r="C1208" s="81">
        <v>0</v>
      </c>
      <c r="D1208" s="177"/>
      <c r="E1208" s="81"/>
    </row>
    <row r="1209" ht="20.1" customHeight="1" spans="1:5">
      <c r="A1209" s="81" t="s">
        <v>991</v>
      </c>
      <c r="B1209" s="81"/>
      <c r="C1209" s="81">
        <v>0</v>
      </c>
      <c r="D1209" s="177"/>
      <c r="E1209" s="81"/>
    </row>
    <row r="1210" ht="20.1" customHeight="1" spans="1:5">
      <c r="A1210" s="81" t="s">
        <v>992</v>
      </c>
      <c r="B1210" s="81">
        <v>4</v>
      </c>
      <c r="C1210" s="81">
        <v>0</v>
      </c>
      <c r="D1210" s="177">
        <f>C1210/B1210*100</f>
        <v>0</v>
      </c>
      <c r="E1210" s="81"/>
    </row>
    <row r="1211" ht="20.1" customHeight="1" spans="1:5">
      <c r="A1211" s="81" t="s">
        <v>993</v>
      </c>
      <c r="B1211" s="81"/>
      <c r="C1211" s="81">
        <v>0</v>
      </c>
      <c r="D1211" s="177"/>
      <c r="E1211" s="81"/>
    </row>
    <row r="1212" ht="20.1" customHeight="1" spans="1:5">
      <c r="A1212" s="81" t="s">
        <v>994</v>
      </c>
      <c r="B1212" s="81"/>
      <c r="C1212" s="81">
        <v>0</v>
      </c>
      <c r="D1212" s="177"/>
      <c r="E1212" s="81"/>
    </row>
    <row r="1213" ht="20.1" customHeight="1" spans="1:5">
      <c r="A1213" s="81" t="s">
        <v>995</v>
      </c>
      <c r="B1213" s="81"/>
      <c r="C1213" s="81">
        <v>0</v>
      </c>
      <c r="D1213" s="177"/>
      <c r="E1213" s="81"/>
    </row>
    <row r="1214" ht="20.1" customHeight="1" spans="1:5">
      <c r="A1214" s="81" t="s">
        <v>996</v>
      </c>
      <c r="B1214" s="81">
        <f>SUM(B1215:B1228)</f>
        <v>27</v>
      </c>
      <c r="C1214" s="81">
        <v>25</v>
      </c>
      <c r="D1214" s="177">
        <f>C1214/B1214*100</f>
        <v>92.5925925925926</v>
      </c>
      <c r="E1214" s="81"/>
    </row>
    <row r="1215" ht="20.1" customHeight="1" spans="1:5">
      <c r="A1215" s="81" t="s">
        <v>674</v>
      </c>
      <c r="B1215" s="81"/>
      <c r="C1215" s="81">
        <v>0</v>
      </c>
      <c r="D1215" s="177"/>
      <c r="E1215" s="81"/>
    </row>
    <row r="1216" ht="20.1" customHeight="1" spans="1:5">
      <c r="A1216" s="81" t="s">
        <v>675</v>
      </c>
      <c r="B1216" s="81"/>
      <c r="C1216" s="81">
        <v>0</v>
      </c>
      <c r="D1216" s="177"/>
      <c r="E1216" s="81"/>
    </row>
    <row r="1217" ht="20.1" customHeight="1" spans="1:5">
      <c r="A1217" s="81" t="s">
        <v>676</v>
      </c>
      <c r="B1217" s="81"/>
      <c r="C1217" s="81">
        <v>0</v>
      </c>
      <c r="D1217" s="177"/>
      <c r="E1217" s="81"/>
    </row>
    <row r="1218" ht="20.1" customHeight="1" spans="1:5">
      <c r="A1218" s="81" t="s">
        <v>997</v>
      </c>
      <c r="B1218" s="81"/>
      <c r="C1218" s="81">
        <v>0</v>
      </c>
      <c r="D1218" s="177"/>
      <c r="E1218" s="81"/>
    </row>
    <row r="1219" ht="20.1" customHeight="1" spans="1:5">
      <c r="A1219" s="81" t="s">
        <v>998</v>
      </c>
      <c r="B1219" s="81"/>
      <c r="C1219" s="81">
        <v>0</v>
      </c>
      <c r="D1219" s="177"/>
      <c r="E1219" s="81"/>
    </row>
    <row r="1220" ht="20.1" customHeight="1" spans="1:5">
      <c r="A1220" s="81" t="s">
        <v>999</v>
      </c>
      <c r="B1220" s="81"/>
      <c r="C1220" s="81">
        <v>0</v>
      </c>
      <c r="D1220" s="177"/>
      <c r="E1220" s="81"/>
    </row>
    <row r="1221" ht="20.1" customHeight="1" spans="1:5">
      <c r="A1221" s="81" t="s">
        <v>1000</v>
      </c>
      <c r="B1221" s="81"/>
      <c r="C1221" s="81">
        <v>0</v>
      </c>
      <c r="D1221" s="177"/>
      <c r="E1221" s="81"/>
    </row>
    <row r="1222" ht="20.1" customHeight="1" spans="1:5">
      <c r="A1222" s="81" t="s">
        <v>1001</v>
      </c>
      <c r="B1222" s="81">
        <v>27</v>
      </c>
      <c r="C1222" s="81">
        <v>0</v>
      </c>
      <c r="D1222" s="177">
        <f>C1222/B1222*100</f>
        <v>0</v>
      </c>
      <c r="E1222" s="81"/>
    </row>
    <row r="1223" ht="20.1" customHeight="1" spans="1:5">
      <c r="A1223" s="81" t="s">
        <v>1002</v>
      </c>
      <c r="B1223" s="81"/>
      <c r="C1223" s="81">
        <v>0</v>
      </c>
      <c r="D1223" s="177"/>
      <c r="E1223" s="81"/>
    </row>
    <row r="1224" ht="20.1" customHeight="1" spans="1:5">
      <c r="A1224" s="81" t="s">
        <v>1003</v>
      </c>
      <c r="B1224" s="81"/>
      <c r="C1224" s="81">
        <v>0</v>
      </c>
      <c r="D1224" s="177"/>
      <c r="E1224" s="81"/>
    </row>
    <row r="1225" ht="20.1" customHeight="1" spans="1:5">
      <c r="A1225" s="81" t="s">
        <v>1004</v>
      </c>
      <c r="B1225" s="81"/>
      <c r="C1225" s="81">
        <v>0</v>
      </c>
      <c r="D1225" s="177"/>
      <c r="E1225" s="81"/>
    </row>
    <row r="1226" ht="20.1" customHeight="1" spans="1:5">
      <c r="A1226" s="81" t="s">
        <v>1005</v>
      </c>
      <c r="B1226" s="81"/>
      <c r="C1226" s="81">
        <v>0</v>
      </c>
      <c r="D1226" s="177"/>
      <c r="E1226" s="81"/>
    </row>
    <row r="1227" ht="20.1" customHeight="1" spans="1:5">
      <c r="A1227" s="81" t="s">
        <v>1006</v>
      </c>
      <c r="B1227" s="81"/>
      <c r="C1227" s="81">
        <v>0</v>
      </c>
      <c r="D1227" s="177"/>
      <c r="E1227" s="81"/>
    </row>
    <row r="1228" ht="20.1" customHeight="1" spans="1:5">
      <c r="A1228" s="81" t="s">
        <v>1007</v>
      </c>
      <c r="B1228" s="81"/>
      <c r="C1228" s="81">
        <v>25</v>
      </c>
      <c r="D1228" s="177"/>
      <c r="E1228" s="81"/>
    </row>
    <row r="1229" ht="20.1" customHeight="1" spans="1:5">
      <c r="A1229" s="81" t="s">
        <v>1008</v>
      </c>
      <c r="B1229" s="81"/>
      <c r="C1229" s="81">
        <v>0</v>
      </c>
      <c r="D1229" s="177"/>
      <c r="E1229" s="81"/>
    </row>
    <row r="1230" ht="20.1" customHeight="1" spans="1:5">
      <c r="A1230" s="81" t="s">
        <v>1009</v>
      </c>
      <c r="B1230" s="81">
        <f>B1231+B1240+B1244</f>
        <v>6849</v>
      </c>
      <c r="C1230" s="81">
        <v>441</v>
      </c>
      <c r="D1230" s="177">
        <f>C1230/B1230*100</f>
        <v>6.4388961892247</v>
      </c>
      <c r="E1230" s="81"/>
    </row>
    <row r="1231" ht="20.1" customHeight="1" spans="1:5">
      <c r="A1231" s="81" t="s">
        <v>1010</v>
      </c>
      <c r="B1231" s="81">
        <f>SUM(B1232:B1239)</f>
        <v>6839</v>
      </c>
      <c r="C1231" s="81">
        <v>425</v>
      </c>
      <c r="D1231" s="177">
        <f>C1231/B1231*100</f>
        <v>6.21435882438953</v>
      </c>
      <c r="E1231" s="81"/>
    </row>
    <row r="1232" ht="20.1" customHeight="1" spans="1:5">
      <c r="A1232" s="81" t="s">
        <v>1011</v>
      </c>
      <c r="B1232" s="81"/>
      <c r="C1232" s="81">
        <v>0</v>
      </c>
      <c r="D1232" s="177"/>
      <c r="E1232" s="81"/>
    </row>
    <row r="1233" ht="20.1" customHeight="1" spans="1:5">
      <c r="A1233" s="81" t="s">
        <v>1012</v>
      </c>
      <c r="B1233" s="81"/>
      <c r="C1233" s="81">
        <v>0</v>
      </c>
      <c r="D1233" s="177"/>
      <c r="E1233" s="81"/>
    </row>
    <row r="1234" ht="20.1" customHeight="1" spans="1:5">
      <c r="A1234" s="81" t="s">
        <v>1013</v>
      </c>
      <c r="B1234" s="81">
        <v>880</v>
      </c>
      <c r="C1234" s="81">
        <v>0</v>
      </c>
      <c r="D1234" s="177">
        <f>C1234/B1234*100</f>
        <v>0</v>
      </c>
      <c r="E1234" s="81"/>
    </row>
    <row r="1235" ht="20.1" customHeight="1" spans="1:5">
      <c r="A1235" s="81" t="s">
        <v>1014</v>
      </c>
      <c r="B1235" s="81"/>
      <c r="C1235" s="81">
        <v>0</v>
      </c>
      <c r="D1235" s="177"/>
      <c r="E1235" s="81"/>
    </row>
    <row r="1236" ht="20.1" customHeight="1" spans="1:5">
      <c r="A1236" s="81" t="s">
        <v>1015</v>
      </c>
      <c r="B1236" s="81">
        <v>173</v>
      </c>
      <c r="C1236" s="81">
        <v>0</v>
      </c>
      <c r="D1236" s="177">
        <f>C1236/B1236*100</f>
        <v>0</v>
      </c>
      <c r="E1236" s="81"/>
    </row>
    <row r="1237" ht="20.1" customHeight="1" spans="1:5">
      <c r="A1237" s="81" t="s">
        <v>1016</v>
      </c>
      <c r="B1237" s="81">
        <v>964</v>
      </c>
      <c r="C1237" s="81">
        <v>65</v>
      </c>
      <c r="D1237" s="177">
        <f>C1237/B1237*100</f>
        <v>6.74273858921162</v>
      </c>
      <c r="E1237" s="81"/>
    </row>
    <row r="1238" ht="20.1" customHeight="1" spans="1:5">
      <c r="A1238" s="81" t="s">
        <v>1017</v>
      </c>
      <c r="B1238" s="81"/>
      <c r="C1238" s="81">
        <v>0</v>
      </c>
      <c r="D1238" s="177"/>
      <c r="E1238" s="81"/>
    </row>
    <row r="1239" ht="20.1" customHeight="1" spans="1:5">
      <c r="A1239" s="81" t="s">
        <v>1018</v>
      </c>
      <c r="B1239" s="81">
        <v>4822</v>
      </c>
      <c r="C1239" s="81">
        <v>360</v>
      </c>
      <c r="D1239" s="177">
        <f>C1239/B1239*100</f>
        <v>7.4657818332642</v>
      </c>
      <c r="E1239" s="81"/>
    </row>
    <row r="1240" ht="20.1" customHeight="1" spans="1:5">
      <c r="A1240" s="81" t="s">
        <v>1019</v>
      </c>
      <c r="B1240" s="81">
        <f>SUM(B1241:B1243)</f>
        <v>0</v>
      </c>
      <c r="C1240" s="81">
        <v>16</v>
      </c>
      <c r="D1240" s="177"/>
      <c r="E1240" s="81"/>
    </row>
    <row r="1241" ht="20.1" customHeight="1" spans="1:5">
      <c r="A1241" s="81" t="s">
        <v>1020</v>
      </c>
      <c r="B1241" s="81"/>
      <c r="C1241" s="81">
        <v>16</v>
      </c>
      <c r="D1241" s="177"/>
      <c r="E1241" s="81"/>
    </row>
    <row r="1242" ht="20.1" customHeight="1" spans="1:5">
      <c r="A1242" s="81" t="s">
        <v>1021</v>
      </c>
      <c r="B1242" s="81"/>
      <c r="C1242" s="81">
        <v>0</v>
      </c>
      <c r="D1242" s="177"/>
      <c r="E1242" s="81"/>
    </row>
    <row r="1243" ht="20.1" customHeight="1" spans="1:5">
      <c r="A1243" s="81" t="s">
        <v>1022</v>
      </c>
      <c r="B1243" s="81"/>
      <c r="C1243" s="81">
        <v>0</v>
      </c>
      <c r="D1243" s="177"/>
      <c r="E1243" s="81"/>
    </row>
    <row r="1244" ht="20.1" customHeight="1" spans="1:5">
      <c r="A1244" s="81" t="s">
        <v>1023</v>
      </c>
      <c r="B1244" s="81">
        <f>SUM(B1245:B1247)</f>
        <v>10</v>
      </c>
      <c r="C1244" s="81">
        <v>0</v>
      </c>
      <c r="D1244" s="177">
        <f t="shared" ref="D1244:D1250" si="28">C1244/B1244*100</f>
        <v>0</v>
      </c>
      <c r="E1244" s="81"/>
    </row>
    <row r="1245" ht="20.1" customHeight="1" spans="1:5">
      <c r="A1245" s="81" t="s">
        <v>1024</v>
      </c>
      <c r="B1245" s="81"/>
      <c r="C1245" s="81">
        <v>0</v>
      </c>
      <c r="D1245" s="177"/>
      <c r="E1245" s="81"/>
    </row>
    <row r="1246" ht="20.1" customHeight="1" spans="1:5">
      <c r="A1246" s="81" t="s">
        <v>1025</v>
      </c>
      <c r="B1246" s="81">
        <v>10</v>
      </c>
      <c r="C1246" s="81">
        <v>0</v>
      </c>
      <c r="D1246" s="177">
        <f t="shared" si="28"/>
        <v>0</v>
      </c>
      <c r="E1246" s="81"/>
    </row>
    <row r="1247" ht="20.1" customHeight="1" spans="1:5">
      <c r="A1247" s="81" t="s">
        <v>1026</v>
      </c>
      <c r="B1247" s="81"/>
      <c r="C1247" s="81">
        <v>0</v>
      </c>
      <c r="D1247" s="177"/>
      <c r="E1247" s="81"/>
    </row>
    <row r="1248" ht="20.1" customHeight="1" spans="1:5">
      <c r="A1248" s="81" t="s">
        <v>1027</v>
      </c>
      <c r="B1248" s="81">
        <f>B1249+B1264+B1278+B1283+B1289</f>
        <v>308</v>
      </c>
      <c r="C1248" s="81">
        <v>215</v>
      </c>
      <c r="D1248" s="177">
        <f t="shared" si="28"/>
        <v>69.8051948051948</v>
      </c>
      <c r="E1248" s="81"/>
    </row>
    <row r="1249" ht="20.1" customHeight="1" spans="1:5">
      <c r="A1249" s="81" t="s">
        <v>1028</v>
      </c>
      <c r="B1249" s="81">
        <f>SUM(B1250:B1263)</f>
        <v>63</v>
      </c>
      <c r="C1249" s="81">
        <v>128</v>
      </c>
      <c r="D1249" s="177">
        <f t="shared" si="28"/>
        <v>203.174603174603</v>
      </c>
      <c r="E1249" s="81"/>
    </row>
    <row r="1250" ht="20.1" customHeight="1" spans="1:5">
      <c r="A1250" s="81" t="s">
        <v>674</v>
      </c>
      <c r="B1250" s="81">
        <v>25</v>
      </c>
      <c r="C1250" s="81">
        <v>34</v>
      </c>
      <c r="D1250" s="177">
        <f t="shared" si="28"/>
        <v>136</v>
      </c>
      <c r="E1250" s="81"/>
    </row>
    <row r="1251" ht="20.1" customHeight="1" spans="1:5">
      <c r="A1251" s="81" t="s">
        <v>675</v>
      </c>
      <c r="B1251" s="81"/>
      <c r="C1251" s="81">
        <v>0</v>
      </c>
      <c r="D1251" s="177"/>
      <c r="E1251" s="81"/>
    </row>
    <row r="1252" ht="20.1" customHeight="1" spans="1:5">
      <c r="A1252" s="81" t="s">
        <v>676</v>
      </c>
      <c r="B1252" s="81"/>
      <c r="C1252" s="81">
        <v>0</v>
      </c>
      <c r="D1252" s="177"/>
      <c r="E1252" s="81"/>
    </row>
    <row r="1253" ht="20.1" customHeight="1" spans="1:5">
      <c r="A1253" s="81" t="s">
        <v>1029</v>
      </c>
      <c r="B1253" s="81">
        <v>26</v>
      </c>
      <c r="C1253" s="81">
        <v>0</v>
      </c>
      <c r="D1253" s="177">
        <f>C1253/B1253*100</f>
        <v>0</v>
      </c>
      <c r="E1253" s="81"/>
    </row>
    <row r="1254" ht="20.1" customHeight="1" spans="1:5">
      <c r="A1254" s="81" t="s">
        <v>1030</v>
      </c>
      <c r="B1254" s="81"/>
      <c r="C1254" s="81">
        <v>0</v>
      </c>
      <c r="D1254" s="177"/>
      <c r="E1254" s="81"/>
    </row>
    <row r="1255" ht="20.1" customHeight="1" spans="1:5">
      <c r="A1255" s="81" t="s">
        <v>1031</v>
      </c>
      <c r="B1255" s="81"/>
      <c r="C1255" s="81">
        <v>0</v>
      </c>
      <c r="D1255" s="177"/>
      <c r="E1255" s="81"/>
    </row>
    <row r="1256" ht="20.1" customHeight="1" spans="1:5">
      <c r="A1256" s="81" t="s">
        <v>1032</v>
      </c>
      <c r="B1256" s="81"/>
      <c r="C1256" s="81">
        <v>0</v>
      </c>
      <c r="D1256" s="177"/>
      <c r="E1256" s="81"/>
    </row>
    <row r="1257" ht="20.1" customHeight="1" spans="1:5">
      <c r="A1257" s="81" t="s">
        <v>1033</v>
      </c>
      <c r="B1257" s="81"/>
      <c r="C1257" s="81">
        <v>94</v>
      </c>
      <c r="D1257" s="177"/>
      <c r="E1257" s="81"/>
    </row>
    <row r="1258" ht="20.1" customHeight="1" spans="1:5">
      <c r="A1258" s="81" t="s">
        <v>1034</v>
      </c>
      <c r="B1258" s="81"/>
      <c r="C1258" s="81">
        <v>0</v>
      </c>
      <c r="D1258" s="177"/>
      <c r="E1258" s="81"/>
    </row>
    <row r="1259" ht="20.1" customHeight="1" spans="1:5">
      <c r="A1259" s="81" t="s">
        <v>1035</v>
      </c>
      <c r="B1259" s="81"/>
      <c r="C1259" s="81">
        <v>0</v>
      </c>
      <c r="D1259" s="177"/>
      <c r="E1259" s="81"/>
    </row>
    <row r="1260" ht="20.1" customHeight="1" spans="1:5">
      <c r="A1260" s="81" t="s">
        <v>1036</v>
      </c>
      <c r="B1260" s="81"/>
      <c r="C1260" s="81">
        <v>0</v>
      </c>
      <c r="D1260" s="177"/>
      <c r="E1260" s="81"/>
    </row>
    <row r="1261" ht="20.1" customHeight="1" spans="1:5">
      <c r="A1261" s="81" t="s">
        <v>1037</v>
      </c>
      <c r="B1261" s="81"/>
      <c r="C1261" s="81">
        <v>0</v>
      </c>
      <c r="D1261" s="177"/>
      <c r="E1261" s="81"/>
    </row>
    <row r="1262" ht="20.1" customHeight="1" spans="1:5">
      <c r="A1262" s="81" t="s">
        <v>694</v>
      </c>
      <c r="B1262" s="81">
        <v>9</v>
      </c>
      <c r="C1262" s="81">
        <v>0</v>
      </c>
      <c r="D1262" s="177">
        <f>C1262/B1262*100</f>
        <v>0</v>
      </c>
      <c r="E1262" s="81"/>
    </row>
    <row r="1263" ht="20.1" customHeight="1" spans="1:5">
      <c r="A1263" s="81" t="s">
        <v>1038</v>
      </c>
      <c r="B1263" s="81">
        <v>3</v>
      </c>
      <c r="C1263" s="81">
        <v>0</v>
      </c>
      <c r="D1263" s="177">
        <f>C1263/B1263*100</f>
        <v>0</v>
      </c>
      <c r="E1263" s="81"/>
    </row>
    <row r="1264" ht="20.1" customHeight="1" spans="1:5">
      <c r="A1264" s="81" t="s">
        <v>1039</v>
      </c>
      <c r="B1264" s="81"/>
      <c r="C1264" s="81">
        <v>0</v>
      </c>
      <c r="D1264" s="177"/>
      <c r="E1264" s="81"/>
    </row>
    <row r="1265" ht="20.1" customHeight="1" spans="1:5">
      <c r="A1265" s="81" t="s">
        <v>674</v>
      </c>
      <c r="B1265" s="81"/>
      <c r="C1265" s="81">
        <v>0</v>
      </c>
      <c r="D1265" s="177"/>
      <c r="E1265" s="81"/>
    </row>
    <row r="1266" ht="20.1" customHeight="1" spans="1:5">
      <c r="A1266" s="81" t="s">
        <v>675</v>
      </c>
      <c r="B1266" s="81"/>
      <c r="C1266" s="81">
        <v>0</v>
      </c>
      <c r="D1266" s="177"/>
      <c r="E1266" s="81"/>
    </row>
    <row r="1267" ht="20.1" customHeight="1" spans="1:5">
      <c r="A1267" s="81" t="s">
        <v>676</v>
      </c>
      <c r="B1267" s="81"/>
      <c r="C1267" s="81">
        <v>0</v>
      </c>
      <c r="D1267" s="177"/>
      <c r="E1267" s="81"/>
    </row>
    <row r="1268" ht="20.1" customHeight="1" spans="1:5">
      <c r="A1268" s="81" t="s">
        <v>1040</v>
      </c>
      <c r="B1268" s="81"/>
      <c r="C1268" s="81">
        <v>0</v>
      </c>
      <c r="D1268" s="177"/>
      <c r="E1268" s="81"/>
    </row>
    <row r="1269" ht="20.1" customHeight="1" spans="1:5">
      <c r="A1269" s="81" t="s">
        <v>1041</v>
      </c>
      <c r="B1269" s="81"/>
      <c r="C1269" s="81">
        <v>0</v>
      </c>
      <c r="D1269" s="177"/>
      <c r="E1269" s="81"/>
    </row>
    <row r="1270" ht="20.1" customHeight="1" spans="1:5">
      <c r="A1270" s="81" t="s">
        <v>1042</v>
      </c>
      <c r="B1270" s="81"/>
      <c r="C1270" s="81">
        <v>0</v>
      </c>
      <c r="D1270" s="177"/>
      <c r="E1270" s="81"/>
    </row>
    <row r="1271" ht="20.1" customHeight="1" spans="1:5">
      <c r="A1271" s="81" t="s">
        <v>1043</v>
      </c>
      <c r="B1271" s="81"/>
      <c r="C1271" s="81">
        <v>0</v>
      </c>
      <c r="D1271" s="177"/>
      <c r="E1271" s="81"/>
    </row>
    <row r="1272" ht="20.1" customHeight="1" spans="1:5">
      <c r="A1272" s="81" t="s">
        <v>1044</v>
      </c>
      <c r="B1272" s="81"/>
      <c r="C1272" s="81">
        <v>0</v>
      </c>
      <c r="D1272" s="177"/>
      <c r="E1272" s="81"/>
    </row>
    <row r="1273" ht="20.1" customHeight="1" spans="1:5">
      <c r="A1273" s="81" t="s">
        <v>1045</v>
      </c>
      <c r="B1273" s="81"/>
      <c r="C1273" s="81">
        <v>0</v>
      </c>
      <c r="D1273" s="177"/>
      <c r="E1273" s="81"/>
    </row>
    <row r="1274" ht="20.1" customHeight="1" spans="1:5">
      <c r="A1274" s="81" t="s">
        <v>1046</v>
      </c>
      <c r="B1274" s="81"/>
      <c r="C1274" s="81">
        <v>0</v>
      </c>
      <c r="D1274" s="177"/>
      <c r="E1274" s="81"/>
    </row>
    <row r="1275" ht="20.1" customHeight="1" spans="1:5">
      <c r="A1275" s="81" t="s">
        <v>1047</v>
      </c>
      <c r="B1275" s="81"/>
      <c r="C1275" s="81">
        <v>0</v>
      </c>
      <c r="D1275" s="177"/>
      <c r="E1275" s="81"/>
    </row>
    <row r="1276" ht="20.1" customHeight="1" spans="1:5">
      <c r="A1276" s="81" t="s">
        <v>694</v>
      </c>
      <c r="B1276" s="81"/>
      <c r="C1276" s="81">
        <v>0</v>
      </c>
      <c r="D1276" s="177"/>
      <c r="E1276" s="81"/>
    </row>
    <row r="1277" ht="20.1" customHeight="1" spans="1:5">
      <c r="A1277" s="81" t="s">
        <v>1048</v>
      </c>
      <c r="B1277" s="81"/>
      <c r="C1277" s="81">
        <v>0</v>
      </c>
      <c r="D1277" s="177"/>
      <c r="E1277" s="81"/>
    </row>
    <row r="1278" ht="20.1" customHeight="1" spans="1:5">
      <c r="A1278" s="81" t="s">
        <v>1049</v>
      </c>
      <c r="B1278" s="81"/>
      <c r="C1278" s="81">
        <v>0</v>
      </c>
      <c r="D1278" s="177"/>
      <c r="E1278" s="81"/>
    </row>
    <row r="1279" ht="20.1" customHeight="1" spans="1:5">
      <c r="A1279" s="81" t="s">
        <v>1050</v>
      </c>
      <c r="B1279" s="81"/>
      <c r="C1279" s="81">
        <v>0</v>
      </c>
      <c r="D1279" s="177"/>
      <c r="E1279" s="81"/>
    </row>
    <row r="1280" ht="20.1" customHeight="1" spans="1:5">
      <c r="A1280" s="81" t="s">
        <v>1051</v>
      </c>
      <c r="B1280" s="81"/>
      <c r="C1280" s="81">
        <v>0</v>
      </c>
      <c r="D1280" s="177"/>
      <c r="E1280" s="81"/>
    </row>
    <row r="1281" ht="20.1" customHeight="1" spans="1:5">
      <c r="A1281" s="81" t="s">
        <v>1052</v>
      </c>
      <c r="B1281" s="81"/>
      <c r="C1281" s="81">
        <v>0</v>
      </c>
      <c r="D1281" s="177"/>
      <c r="E1281" s="81"/>
    </row>
    <row r="1282" ht="20.1" customHeight="1" spans="1:5">
      <c r="A1282" s="81" t="s">
        <v>1053</v>
      </c>
      <c r="B1282" s="81"/>
      <c r="C1282" s="81">
        <v>0</v>
      </c>
      <c r="D1282" s="177"/>
      <c r="E1282" s="81"/>
    </row>
    <row r="1283" ht="20.1" customHeight="1" spans="1:5">
      <c r="A1283" s="81" t="s">
        <v>1054</v>
      </c>
      <c r="B1283" s="81">
        <f>SUM(B1284:B1288)</f>
        <v>145</v>
      </c>
      <c r="C1283" s="81">
        <v>87</v>
      </c>
      <c r="D1283" s="177">
        <f>C1283/B1283*100</f>
        <v>60</v>
      </c>
      <c r="E1283" s="81"/>
    </row>
    <row r="1284" ht="20.1" customHeight="1" spans="1:5">
      <c r="A1284" s="81" t="s">
        <v>1055</v>
      </c>
      <c r="B1284" s="81"/>
      <c r="C1284" s="81">
        <v>0</v>
      </c>
      <c r="D1284" s="177"/>
      <c r="E1284" s="81"/>
    </row>
    <row r="1285" ht="20.1" customHeight="1" spans="1:5">
      <c r="A1285" s="81" t="s">
        <v>1056</v>
      </c>
      <c r="B1285" s="81">
        <v>30</v>
      </c>
      <c r="C1285" s="81">
        <v>0</v>
      </c>
      <c r="D1285" s="177">
        <f>C1285/B1285*100</f>
        <v>0</v>
      </c>
      <c r="E1285" s="81"/>
    </row>
    <row r="1286" ht="20.1" customHeight="1" spans="1:5">
      <c r="A1286" s="81" t="s">
        <v>1057</v>
      </c>
      <c r="B1286" s="81">
        <v>115</v>
      </c>
      <c r="C1286" s="81">
        <v>87</v>
      </c>
      <c r="D1286" s="177">
        <f>C1286/B1286*100</f>
        <v>75.6521739130435</v>
      </c>
      <c r="E1286" s="81"/>
    </row>
    <row r="1287" ht="20.1" customHeight="1" spans="1:5">
      <c r="A1287" s="81" t="s">
        <v>1058</v>
      </c>
      <c r="B1287" s="81"/>
      <c r="C1287" s="81">
        <v>0</v>
      </c>
      <c r="D1287" s="177"/>
      <c r="E1287" s="81"/>
    </row>
    <row r="1288" ht="20.1" customHeight="1" spans="1:5">
      <c r="A1288" s="81" t="s">
        <v>1059</v>
      </c>
      <c r="B1288" s="81"/>
      <c r="C1288" s="81">
        <v>0</v>
      </c>
      <c r="D1288" s="177"/>
      <c r="E1288" s="81"/>
    </row>
    <row r="1289" ht="20.1" customHeight="1" spans="1:5">
      <c r="A1289" s="81" t="s">
        <v>1060</v>
      </c>
      <c r="B1289" s="81">
        <f>SUM(B1290:B1300)</f>
        <v>100</v>
      </c>
      <c r="C1289" s="81">
        <v>0</v>
      </c>
      <c r="D1289" s="177">
        <f>C1289/B1289*100</f>
        <v>0</v>
      </c>
      <c r="E1289" s="81"/>
    </row>
    <row r="1290" ht="20.1" customHeight="1" spans="1:5">
      <c r="A1290" s="81" t="s">
        <v>1061</v>
      </c>
      <c r="B1290" s="81"/>
      <c r="C1290" s="81">
        <v>0</v>
      </c>
      <c r="D1290" s="177"/>
      <c r="E1290" s="81"/>
    </row>
    <row r="1291" ht="20.1" customHeight="1" spans="1:5">
      <c r="A1291" s="81" t="s">
        <v>1062</v>
      </c>
      <c r="B1291" s="81"/>
      <c r="C1291" s="81">
        <v>0</v>
      </c>
      <c r="D1291" s="177"/>
      <c r="E1291" s="81"/>
    </row>
    <row r="1292" ht="20.1" customHeight="1" spans="1:5">
      <c r="A1292" s="81" t="s">
        <v>1063</v>
      </c>
      <c r="B1292" s="81"/>
      <c r="C1292" s="81">
        <v>0</v>
      </c>
      <c r="D1292" s="177"/>
      <c r="E1292" s="81"/>
    </row>
    <row r="1293" ht="20.1" customHeight="1" spans="1:5">
      <c r="A1293" s="81" t="s">
        <v>1064</v>
      </c>
      <c r="B1293" s="81"/>
      <c r="C1293" s="81">
        <v>0</v>
      </c>
      <c r="D1293" s="177"/>
      <c r="E1293" s="81"/>
    </row>
    <row r="1294" ht="20.1" customHeight="1" spans="1:5">
      <c r="A1294" s="81" t="s">
        <v>1065</v>
      </c>
      <c r="B1294" s="81"/>
      <c r="C1294" s="81">
        <v>0</v>
      </c>
      <c r="D1294" s="177"/>
      <c r="E1294" s="81"/>
    </row>
    <row r="1295" ht="20.1" customHeight="1" spans="1:5">
      <c r="A1295" s="81" t="s">
        <v>1066</v>
      </c>
      <c r="B1295" s="81"/>
      <c r="C1295" s="81">
        <v>0</v>
      </c>
      <c r="D1295" s="177"/>
      <c r="E1295" s="81"/>
    </row>
    <row r="1296" ht="20.1" customHeight="1" spans="1:5">
      <c r="A1296" s="81" t="s">
        <v>1067</v>
      </c>
      <c r="B1296" s="81"/>
      <c r="C1296" s="81">
        <v>0</v>
      </c>
      <c r="D1296" s="177"/>
      <c r="E1296" s="81"/>
    </row>
    <row r="1297" ht="20.1" customHeight="1" spans="1:5">
      <c r="A1297" s="81" t="s">
        <v>1068</v>
      </c>
      <c r="B1297" s="81"/>
      <c r="C1297" s="81">
        <v>0</v>
      </c>
      <c r="D1297" s="177"/>
      <c r="E1297" s="81"/>
    </row>
    <row r="1298" ht="20.1" customHeight="1" spans="1:5">
      <c r="A1298" s="81" t="s">
        <v>1069</v>
      </c>
      <c r="B1298" s="81"/>
      <c r="C1298" s="81">
        <v>0</v>
      </c>
      <c r="D1298" s="177"/>
      <c r="E1298" s="81"/>
    </row>
    <row r="1299" ht="20.1" customHeight="1" spans="1:5">
      <c r="A1299" s="81" t="s">
        <v>1070</v>
      </c>
      <c r="B1299" s="81"/>
      <c r="C1299" s="81">
        <v>0</v>
      </c>
      <c r="D1299" s="177"/>
      <c r="E1299" s="81"/>
    </row>
    <row r="1300" ht="20.1" customHeight="1" spans="1:5">
      <c r="A1300" s="81" t="s">
        <v>1071</v>
      </c>
      <c r="B1300" s="81">
        <v>100</v>
      </c>
      <c r="C1300" s="81">
        <v>0</v>
      </c>
      <c r="D1300" s="177">
        <f>C1300/B1300*100</f>
        <v>0</v>
      </c>
      <c r="E1300" s="81"/>
    </row>
    <row r="1301" ht="20.1" customHeight="1" spans="1:5">
      <c r="A1301" s="81" t="s">
        <v>1072</v>
      </c>
      <c r="B1301" s="81"/>
      <c r="C1301" s="81">
        <v>800</v>
      </c>
      <c r="D1301" s="177"/>
      <c r="E1301" s="81"/>
    </row>
    <row r="1302" ht="20.1" customHeight="1" spans="1:5">
      <c r="A1302" s="81" t="s">
        <v>1073</v>
      </c>
      <c r="B1302" s="81">
        <f>B1303</f>
        <v>467</v>
      </c>
      <c r="C1302" s="81">
        <v>1120</v>
      </c>
      <c r="D1302" s="177">
        <f>C1302/B1302*100</f>
        <v>239.82869379015</v>
      </c>
      <c r="E1302" s="81">
        <f>E1303</f>
        <v>0</v>
      </c>
    </row>
    <row r="1303" ht="20.1" customHeight="1" spans="1:5">
      <c r="A1303" s="81" t="s">
        <v>1074</v>
      </c>
      <c r="B1303" s="81">
        <f>SUM(B1304:B1307)</f>
        <v>467</v>
      </c>
      <c r="C1303" s="81">
        <v>1120</v>
      </c>
      <c r="D1303" s="177">
        <f>C1303/B1303*100</f>
        <v>239.82869379015</v>
      </c>
      <c r="E1303" s="81">
        <f>SUM(E1304:E1307)</f>
        <v>0</v>
      </c>
    </row>
    <row r="1304" ht="20.1" customHeight="1" spans="1:5">
      <c r="A1304" s="81" t="s">
        <v>1075</v>
      </c>
      <c r="B1304" s="81">
        <v>296</v>
      </c>
      <c r="C1304" s="81">
        <v>1120</v>
      </c>
      <c r="D1304" s="177">
        <f>C1304/B1304*100</f>
        <v>378.378378378378</v>
      </c>
      <c r="E1304" s="81"/>
    </row>
    <row r="1305" ht="20.1" customHeight="1" spans="1:5">
      <c r="A1305" s="81" t="s">
        <v>1076</v>
      </c>
      <c r="B1305" s="81"/>
      <c r="C1305" s="81">
        <v>0</v>
      </c>
      <c r="D1305" s="177"/>
      <c r="E1305" s="81"/>
    </row>
    <row r="1306" ht="20.1" customHeight="1" spans="1:5">
      <c r="A1306" s="81" t="s">
        <v>1077</v>
      </c>
      <c r="B1306" s="81"/>
      <c r="C1306" s="81">
        <v>0</v>
      </c>
      <c r="D1306" s="177"/>
      <c r="E1306" s="81"/>
    </row>
    <row r="1307" ht="20.1" customHeight="1" spans="1:5">
      <c r="A1307" s="81" t="s">
        <v>1078</v>
      </c>
      <c r="B1307" s="81">
        <v>171</v>
      </c>
      <c r="C1307" s="81">
        <v>0</v>
      </c>
      <c r="D1307" s="177">
        <f>C1307/B1307*100</f>
        <v>0</v>
      </c>
      <c r="E1307" s="81"/>
    </row>
    <row r="1308" s="157" customFormat="1" ht="20.1" customHeight="1" spans="1:5">
      <c r="A1308" s="81" t="s">
        <v>1079</v>
      </c>
      <c r="B1308" s="81"/>
      <c r="C1308" s="81">
        <v>0</v>
      </c>
      <c r="D1308" s="177"/>
      <c r="E1308" s="81"/>
    </row>
    <row r="1309" s="157" customFormat="1" ht="20.1" customHeight="1" spans="1:5">
      <c r="A1309" s="81" t="s">
        <v>1080</v>
      </c>
      <c r="B1309" s="81"/>
      <c r="C1309" s="81">
        <v>0</v>
      </c>
      <c r="D1309" s="177"/>
      <c r="E1309" s="81"/>
    </row>
    <row r="1310" ht="20.1" customHeight="1" spans="1:5">
      <c r="A1310" s="81" t="s">
        <v>1081</v>
      </c>
      <c r="B1310" s="81">
        <f>SUM(B1311:B1313)</f>
        <v>0</v>
      </c>
      <c r="C1310" s="81">
        <v>0</v>
      </c>
      <c r="D1310" s="177"/>
      <c r="E1310" s="81">
        <f>SUM(E1311:E1313)</f>
        <v>0</v>
      </c>
    </row>
    <row r="1311" ht="20.1" customHeight="1" spans="1:5">
      <c r="A1311" s="81" t="s">
        <v>1082</v>
      </c>
      <c r="B1311" s="81"/>
      <c r="C1311" s="81">
        <v>0</v>
      </c>
      <c r="D1311" s="177"/>
      <c r="E1311" s="81"/>
    </row>
    <row r="1312" ht="20.1" customHeight="1" spans="1:5">
      <c r="A1312" s="81" t="s">
        <v>1083</v>
      </c>
      <c r="B1312" s="81"/>
      <c r="C1312" s="81">
        <v>0</v>
      </c>
      <c r="D1312" s="177"/>
      <c r="E1312" s="81"/>
    </row>
    <row r="1313" ht="20.1" customHeight="1" spans="1:5">
      <c r="A1313" s="81"/>
      <c r="B1313" s="81"/>
      <c r="C1313" s="81">
        <v>0</v>
      </c>
      <c r="D1313" s="177"/>
      <c r="E1313" s="81"/>
    </row>
    <row r="1314" ht="20.1" customHeight="1" spans="1:5">
      <c r="A1314" s="81"/>
      <c r="B1314" s="81"/>
      <c r="C1314" s="81">
        <v>0</v>
      </c>
      <c r="D1314" s="177"/>
      <c r="E1314" s="81"/>
    </row>
    <row r="1315" ht="20.1" customHeight="1" spans="1:5">
      <c r="A1315" s="85" t="s">
        <v>1084</v>
      </c>
      <c r="B1315" s="86">
        <f>B5+B272+B391+B445+B501+B550+B666+B737+B809+B829+B961+B1025+B1099+B1151+B1230+B1248+B1301+B1302+B1308+B1310+B1126</f>
        <v>97379</v>
      </c>
      <c r="C1315" s="86">
        <v>68065</v>
      </c>
      <c r="D1315" s="182">
        <f>C1315/B1315*100</f>
        <v>69.8970003799587</v>
      </c>
      <c r="E1315" s="81">
        <f>E5+E272+E391+E445+E501+E550+E666+E737+E809+E829+E961+E1025+E1099+E1151+E1230+E1248+E1301+E1302+E1308+E1310+E1126</f>
        <v>0</v>
      </c>
    </row>
    <row r="1316" ht="20.1" customHeight="1"/>
    <row r="1317" ht="20.1" customHeight="1"/>
    <row r="1318" ht="20.1" customHeight="1"/>
    <row r="1319" ht="20.1" customHeight="1"/>
    <row r="1320" ht="20.1" customHeight="1"/>
  </sheetData>
  <autoFilter ref="A1:E1315">
    <extLst/>
  </autoFilter>
  <mergeCells count="1">
    <mergeCell ref="A2:E2"/>
  </mergeCells>
  <printOptions horizontalCentered="1"/>
  <pageMargins left="0.309027777777778" right="0.309027777777778" top="0.349305555555556" bottom="0.349305555555556" header="0.309027777777778" footer="0.309027777777778"/>
  <pageSetup paperSize="9" scale="8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1800"/>
  <sheetViews>
    <sheetView topLeftCell="A1298" workbookViewId="0">
      <selection activeCell="C1315" sqref="C1315"/>
    </sheetView>
  </sheetViews>
  <sheetFormatPr defaultColWidth="9" defaultRowHeight="14.25" outlineLevelCol="3"/>
  <cols>
    <col min="1" max="1" width="10.5" style="158" customWidth="1"/>
    <col min="2" max="2" width="42.125" style="75" customWidth="1"/>
    <col min="3" max="3" width="13.5" style="159" customWidth="1"/>
    <col min="4" max="4" width="15" style="75" customWidth="1"/>
    <col min="5" max="16384" width="9" style="75"/>
  </cols>
  <sheetData>
    <row r="1" ht="18" customHeight="1" spans="1:4">
      <c r="A1" s="158" t="s">
        <v>1085</v>
      </c>
      <c r="B1" s="88"/>
      <c r="D1" s="160" t="s">
        <v>0</v>
      </c>
    </row>
    <row r="2" s="88" customFormat="1" ht="20.25" spans="1:4">
      <c r="A2" s="74" t="s">
        <v>1086</v>
      </c>
      <c r="B2" s="74"/>
      <c r="C2" s="74"/>
      <c r="D2" s="74"/>
    </row>
    <row r="3" ht="20.25" customHeight="1" spans="4:4">
      <c r="D3" s="160" t="s">
        <v>27</v>
      </c>
    </row>
    <row r="4" s="156" customFormat="1" ht="36" customHeight="1" spans="1:4">
      <c r="A4" s="161" t="s">
        <v>1087</v>
      </c>
      <c r="B4" s="161" t="s">
        <v>61</v>
      </c>
      <c r="C4" s="161" t="s">
        <v>30</v>
      </c>
      <c r="D4" s="161" t="s">
        <v>63</v>
      </c>
    </row>
    <row r="5" ht="20.1" customHeight="1" spans="1:4">
      <c r="A5" s="162" t="s">
        <v>1088</v>
      </c>
      <c r="B5" s="81" t="s">
        <v>64</v>
      </c>
      <c r="C5" s="163">
        <v>9064</v>
      </c>
      <c r="D5" s="81"/>
    </row>
    <row r="6" s="72" customFormat="1" ht="20.1" customHeight="1" spans="1:4">
      <c r="A6" s="162" t="s">
        <v>1089</v>
      </c>
      <c r="B6" s="164" t="s">
        <v>65</v>
      </c>
      <c r="C6" s="161">
        <v>422</v>
      </c>
      <c r="D6" s="86"/>
    </row>
    <row r="7" ht="20.1" customHeight="1" spans="1:4">
      <c r="A7" s="162" t="s">
        <v>1090</v>
      </c>
      <c r="B7" s="165" t="s">
        <v>66</v>
      </c>
      <c r="C7" s="163">
        <v>311</v>
      </c>
      <c r="D7" s="81"/>
    </row>
    <row r="8" ht="20.1" customHeight="1" spans="1:4">
      <c r="A8" s="162" t="s">
        <v>1091</v>
      </c>
      <c r="B8" s="165" t="s">
        <v>67</v>
      </c>
      <c r="C8" s="163">
        <v>50</v>
      </c>
      <c r="D8" s="81"/>
    </row>
    <row r="9" ht="20.1" customHeight="1" spans="1:4">
      <c r="A9" s="162" t="s">
        <v>1092</v>
      </c>
      <c r="B9" s="166" t="s">
        <v>68</v>
      </c>
      <c r="C9" s="163">
        <v>0</v>
      </c>
      <c r="D9" s="81"/>
    </row>
    <row r="10" ht="20.1" customHeight="1" spans="1:4">
      <c r="A10" s="162" t="s">
        <v>1093</v>
      </c>
      <c r="B10" s="166" t="s">
        <v>69</v>
      </c>
      <c r="C10" s="163">
        <v>15</v>
      </c>
      <c r="D10" s="81"/>
    </row>
    <row r="11" ht="20.1" customHeight="1" spans="1:4">
      <c r="A11" s="162" t="s">
        <v>1094</v>
      </c>
      <c r="B11" s="166" t="s">
        <v>70</v>
      </c>
      <c r="C11" s="163">
        <v>0</v>
      </c>
      <c r="D11" s="81"/>
    </row>
    <row r="12" ht="20.1" customHeight="1" spans="1:4">
      <c r="A12" s="162" t="s">
        <v>1095</v>
      </c>
      <c r="B12" s="81" t="s">
        <v>71</v>
      </c>
      <c r="C12" s="163">
        <v>0</v>
      </c>
      <c r="D12" s="81"/>
    </row>
    <row r="13" ht="20.1" customHeight="1" spans="1:4">
      <c r="A13" s="162" t="s">
        <v>1096</v>
      </c>
      <c r="B13" s="81" t="s">
        <v>72</v>
      </c>
      <c r="C13" s="163">
        <v>0</v>
      </c>
      <c r="D13" s="81"/>
    </row>
    <row r="14" ht="20.1" customHeight="1" spans="1:4">
      <c r="A14" s="162" t="s">
        <v>1097</v>
      </c>
      <c r="B14" s="81" t="s">
        <v>73</v>
      </c>
      <c r="C14" s="163">
        <v>34</v>
      </c>
      <c r="D14" s="81"/>
    </row>
    <row r="15" ht="20.1" customHeight="1" spans="1:4">
      <c r="A15" s="162" t="s">
        <v>1098</v>
      </c>
      <c r="B15" s="81" t="s">
        <v>74</v>
      </c>
      <c r="C15" s="163">
        <v>0</v>
      </c>
      <c r="D15" s="81"/>
    </row>
    <row r="16" ht="20.1" customHeight="1" spans="1:4">
      <c r="A16" s="162" t="s">
        <v>1099</v>
      </c>
      <c r="B16" s="81" t="s">
        <v>75</v>
      </c>
      <c r="C16" s="163">
        <v>8</v>
      </c>
      <c r="D16" s="81"/>
    </row>
    <row r="17" ht="20.1" customHeight="1" spans="1:4">
      <c r="A17" s="162" t="s">
        <v>1100</v>
      </c>
      <c r="B17" s="81" t="s">
        <v>76</v>
      </c>
      <c r="C17" s="163">
        <v>4</v>
      </c>
      <c r="D17" s="81"/>
    </row>
    <row r="18" s="72" customFormat="1" ht="20.1" customHeight="1" spans="1:4">
      <c r="A18" s="162" t="s">
        <v>1101</v>
      </c>
      <c r="B18" s="164" t="s">
        <v>77</v>
      </c>
      <c r="C18" s="161">
        <v>217</v>
      </c>
      <c r="D18" s="86"/>
    </row>
    <row r="19" ht="20.1" customHeight="1" spans="1:4">
      <c r="A19" s="162" t="s">
        <v>1102</v>
      </c>
      <c r="B19" s="165" t="s">
        <v>66</v>
      </c>
      <c r="C19" s="163">
        <v>181</v>
      </c>
      <c r="D19" s="81"/>
    </row>
    <row r="20" ht="20.1" customHeight="1" spans="1:4">
      <c r="A20" s="162" t="s">
        <v>1103</v>
      </c>
      <c r="B20" s="165" t="s">
        <v>67</v>
      </c>
      <c r="C20" s="163">
        <v>0</v>
      </c>
      <c r="D20" s="81"/>
    </row>
    <row r="21" ht="20.1" customHeight="1" spans="1:4">
      <c r="A21" s="162" t="s">
        <v>1104</v>
      </c>
      <c r="B21" s="166" t="s">
        <v>68</v>
      </c>
      <c r="C21" s="163">
        <v>0</v>
      </c>
      <c r="D21" s="81"/>
    </row>
    <row r="22" ht="20.1" customHeight="1" spans="1:4">
      <c r="A22" s="162" t="s">
        <v>1105</v>
      </c>
      <c r="B22" s="166" t="s">
        <v>78</v>
      </c>
      <c r="C22" s="163">
        <v>15</v>
      </c>
      <c r="D22" s="81"/>
    </row>
    <row r="23" ht="20.1" customHeight="1" spans="1:4">
      <c r="A23" s="162" t="s">
        <v>1106</v>
      </c>
      <c r="B23" s="166" t="s">
        <v>79</v>
      </c>
      <c r="C23" s="163">
        <v>20</v>
      </c>
      <c r="D23" s="81"/>
    </row>
    <row r="24" ht="20.1" customHeight="1" spans="1:4">
      <c r="A24" s="162" t="s">
        <v>1107</v>
      </c>
      <c r="B24" s="166" t="s">
        <v>80</v>
      </c>
      <c r="C24" s="163">
        <v>0</v>
      </c>
      <c r="D24" s="81"/>
    </row>
    <row r="25" ht="20.1" customHeight="1" spans="1:4">
      <c r="A25" s="162" t="s">
        <v>1108</v>
      </c>
      <c r="B25" s="166" t="s">
        <v>75</v>
      </c>
      <c r="C25" s="163">
        <v>1</v>
      </c>
      <c r="D25" s="81"/>
    </row>
    <row r="26" ht="20.1" customHeight="1" spans="1:4">
      <c r="A26" s="162" t="s">
        <v>1109</v>
      </c>
      <c r="B26" s="166" t="s">
        <v>81</v>
      </c>
      <c r="C26" s="163">
        <v>0</v>
      </c>
      <c r="D26" s="81"/>
    </row>
    <row r="27" s="72" customFormat="1" ht="20.1" customHeight="1" spans="1:4">
      <c r="A27" s="162" t="s">
        <v>1110</v>
      </c>
      <c r="B27" s="164" t="s">
        <v>82</v>
      </c>
      <c r="C27" s="161">
        <v>2177</v>
      </c>
      <c r="D27" s="86"/>
    </row>
    <row r="28" ht="20.1" customHeight="1" spans="1:4">
      <c r="A28" s="162" t="s">
        <v>1111</v>
      </c>
      <c r="B28" s="165" t="s">
        <v>66</v>
      </c>
      <c r="C28" s="163">
        <v>1545</v>
      </c>
      <c r="D28" s="81"/>
    </row>
    <row r="29" ht="20.1" customHeight="1" spans="1:4">
      <c r="A29" s="162" t="s">
        <v>1112</v>
      </c>
      <c r="B29" s="165" t="s">
        <v>67</v>
      </c>
      <c r="C29" s="163">
        <v>0</v>
      </c>
      <c r="D29" s="81"/>
    </row>
    <row r="30" ht="20.1" customHeight="1" spans="1:4">
      <c r="A30" s="162" t="s">
        <v>1113</v>
      </c>
      <c r="B30" s="166" t="s">
        <v>68</v>
      </c>
      <c r="C30" s="163">
        <v>0</v>
      </c>
      <c r="D30" s="81"/>
    </row>
    <row r="31" ht="20.1" customHeight="1" spans="1:4">
      <c r="A31" s="162" t="s">
        <v>1114</v>
      </c>
      <c r="B31" s="166" t="s">
        <v>83</v>
      </c>
      <c r="C31" s="163">
        <v>0</v>
      </c>
      <c r="D31" s="81"/>
    </row>
    <row r="32" ht="20.1" customHeight="1" spans="1:4">
      <c r="A32" s="162" t="s">
        <v>1115</v>
      </c>
      <c r="B32" s="166" t="s">
        <v>84</v>
      </c>
      <c r="C32" s="163">
        <v>0</v>
      </c>
      <c r="D32" s="81"/>
    </row>
    <row r="33" ht="20.1" customHeight="1" spans="1:4">
      <c r="A33" s="162" t="s">
        <v>1116</v>
      </c>
      <c r="B33" s="165" t="s">
        <v>85</v>
      </c>
      <c r="C33" s="163">
        <v>0</v>
      </c>
      <c r="D33" s="81"/>
    </row>
    <row r="34" ht="20.1" customHeight="1" spans="1:4">
      <c r="A34" s="162" t="s">
        <v>1117</v>
      </c>
      <c r="B34" s="165" t="s">
        <v>86</v>
      </c>
      <c r="C34" s="163">
        <v>0</v>
      </c>
      <c r="D34" s="81"/>
    </row>
    <row r="35" ht="20.1" customHeight="1" spans="1:4">
      <c r="A35" s="162" t="s">
        <v>1118</v>
      </c>
      <c r="B35" s="165" t="s">
        <v>87</v>
      </c>
      <c r="C35" s="163">
        <v>99</v>
      </c>
      <c r="D35" s="81"/>
    </row>
    <row r="36" ht="20.1" customHeight="1" spans="1:4">
      <c r="A36" s="162" t="s">
        <v>1119</v>
      </c>
      <c r="B36" s="166" t="s">
        <v>88</v>
      </c>
      <c r="C36" s="163">
        <v>0</v>
      </c>
      <c r="D36" s="81"/>
    </row>
    <row r="37" ht="20.1" customHeight="1" spans="1:4">
      <c r="A37" s="162" t="s">
        <v>1120</v>
      </c>
      <c r="B37" s="166" t="s">
        <v>75</v>
      </c>
      <c r="C37" s="163">
        <v>259</v>
      </c>
      <c r="D37" s="81"/>
    </row>
    <row r="38" ht="20.1" customHeight="1" spans="1:4">
      <c r="A38" s="162" t="s">
        <v>1121</v>
      </c>
      <c r="B38" s="166" t="s">
        <v>89</v>
      </c>
      <c r="C38" s="163">
        <v>274</v>
      </c>
      <c r="D38" s="81"/>
    </row>
    <row r="39" s="72" customFormat="1" ht="20.1" customHeight="1" spans="1:4">
      <c r="A39" s="162" t="s">
        <v>1122</v>
      </c>
      <c r="B39" s="164" t="s">
        <v>90</v>
      </c>
      <c r="C39" s="161">
        <v>1179</v>
      </c>
      <c r="D39" s="86"/>
    </row>
    <row r="40" ht="20.1" customHeight="1" spans="1:4">
      <c r="A40" s="162" t="s">
        <v>1123</v>
      </c>
      <c r="B40" s="165" t="s">
        <v>66</v>
      </c>
      <c r="C40" s="163">
        <v>225</v>
      </c>
      <c r="D40" s="81"/>
    </row>
    <row r="41" ht="20.1" customHeight="1" spans="1:4">
      <c r="A41" s="162" t="s">
        <v>1124</v>
      </c>
      <c r="B41" s="165" t="s">
        <v>67</v>
      </c>
      <c r="C41" s="163">
        <v>0</v>
      </c>
      <c r="D41" s="81"/>
    </row>
    <row r="42" ht="20.1" customHeight="1" spans="1:4">
      <c r="A42" s="162" t="s">
        <v>1125</v>
      </c>
      <c r="B42" s="166" t="s">
        <v>68</v>
      </c>
      <c r="C42" s="163">
        <v>0</v>
      </c>
      <c r="D42" s="81"/>
    </row>
    <row r="43" ht="20.1" customHeight="1" spans="1:4">
      <c r="A43" s="162" t="s">
        <v>1126</v>
      </c>
      <c r="B43" s="166" t="s">
        <v>91</v>
      </c>
      <c r="C43" s="163">
        <v>550</v>
      </c>
      <c r="D43" s="81"/>
    </row>
    <row r="44" ht="20.1" customHeight="1" spans="1:4">
      <c r="A44" s="162" t="s">
        <v>1127</v>
      </c>
      <c r="B44" s="166" t="s">
        <v>92</v>
      </c>
      <c r="C44" s="163">
        <v>0</v>
      </c>
      <c r="D44" s="81"/>
    </row>
    <row r="45" ht="20.1" customHeight="1" spans="1:4">
      <c r="A45" s="162" t="s">
        <v>1128</v>
      </c>
      <c r="B45" s="165" t="s">
        <v>93</v>
      </c>
      <c r="C45" s="163">
        <v>0</v>
      </c>
      <c r="D45" s="81"/>
    </row>
    <row r="46" ht="20.1" customHeight="1" spans="1:4">
      <c r="A46" s="162" t="s">
        <v>1129</v>
      </c>
      <c r="B46" s="165" t="s">
        <v>94</v>
      </c>
      <c r="C46" s="163">
        <v>0</v>
      </c>
      <c r="D46" s="81"/>
    </row>
    <row r="47" ht="20.1" customHeight="1" spans="1:4">
      <c r="A47" s="162" t="s">
        <v>1130</v>
      </c>
      <c r="B47" s="165" t="s">
        <v>95</v>
      </c>
      <c r="C47" s="163">
        <v>5</v>
      </c>
      <c r="D47" s="81"/>
    </row>
    <row r="48" ht="20.1" customHeight="1" spans="1:4">
      <c r="A48" s="162" t="s">
        <v>1131</v>
      </c>
      <c r="B48" s="165" t="s">
        <v>96</v>
      </c>
      <c r="C48" s="163">
        <v>0</v>
      </c>
      <c r="D48" s="81"/>
    </row>
    <row r="49" ht="20.1" customHeight="1" spans="1:4">
      <c r="A49" s="162" t="s">
        <v>1132</v>
      </c>
      <c r="B49" s="165" t="s">
        <v>75</v>
      </c>
      <c r="C49" s="163">
        <v>102</v>
      </c>
      <c r="D49" s="81"/>
    </row>
    <row r="50" ht="20.1" customHeight="1" spans="1:4">
      <c r="A50" s="162" t="s">
        <v>1133</v>
      </c>
      <c r="B50" s="166" t="s">
        <v>97</v>
      </c>
      <c r="C50" s="163">
        <v>297</v>
      </c>
      <c r="D50" s="81"/>
    </row>
    <row r="51" s="72" customFormat="1" ht="20.1" customHeight="1" spans="1:4">
      <c r="A51" s="162" t="s">
        <v>1134</v>
      </c>
      <c r="B51" s="167" t="s">
        <v>98</v>
      </c>
      <c r="C51" s="161">
        <v>194</v>
      </c>
      <c r="D51" s="86"/>
    </row>
    <row r="52" ht="20.1" customHeight="1" spans="1:4">
      <c r="A52" s="162" t="s">
        <v>1135</v>
      </c>
      <c r="B52" s="166" t="s">
        <v>66</v>
      </c>
      <c r="C52" s="163">
        <v>100</v>
      </c>
      <c r="D52" s="81"/>
    </row>
    <row r="53" ht="20.1" customHeight="1" spans="1:4">
      <c r="A53" s="162" t="s">
        <v>1136</v>
      </c>
      <c r="B53" s="81" t="s">
        <v>67</v>
      </c>
      <c r="C53" s="163">
        <v>0</v>
      </c>
      <c r="D53" s="81"/>
    </row>
    <row r="54" ht="20.1" customHeight="1" spans="1:4">
      <c r="A54" s="162" t="s">
        <v>1137</v>
      </c>
      <c r="B54" s="165" t="s">
        <v>68</v>
      </c>
      <c r="C54" s="163">
        <v>0</v>
      </c>
      <c r="D54" s="81"/>
    </row>
    <row r="55" ht="20.1" customHeight="1" spans="1:4">
      <c r="A55" s="162" t="s">
        <v>1138</v>
      </c>
      <c r="B55" s="165" t="s">
        <v>99</v>
      </c>
      <c r="C55" s="163">
        <v>0</v>
      </c>
      <c r="D55" s="81"/>
    </row>
    <row r="56" ht="20.1" customHeight="1" spans="1:4">
      <c r="A56" s="162" t="s">
        <v>1139</v>
      </c>
      <c r="B56" s="165" t="s">
        <v>100</v>
      </c>
      <c r="C56" s="163">
        <v>10</v>
      </c>
      <c r="D56" s="81"/>
    </row>
    <row r="57" ht="20.1" customHeight="1" spans="1:4">
      <c r="A57" s="162" t="s">
        <v>1140</v>
      </c>
      <c r="B57" s="166" t="s">
        <v>101</v>
      </c>
      <c r="C57" s="163">
        <v>0</v>
      </c>
      <c r="D57" s="81"/>
    </row>
    <row r="58" ht="20.1" customHeight="1" spans="1:4">
      <c r="A58" s="162" t="s">
        <v>1141</v>
      </c>
      <c r="B58" s="166" t="s">
        <v>102</v>
      </c>
      <c r="C58" s="163">
        <v>10</v>
      </c>
      <c r="D58" s="81"/>
    </row>
    <row r="59" ht="20.1" customHeight="1" spans="1:4">
      <c r="A59" s="162" t="s">
        <v>1142</v>
      </c>
      <c r="B59" s="166" t="s">
        <v>103</v>
      </c>
      <c r="C59" s="163">
        <v>6</v>
      </c>
      <c r="D59" s="81"/>
    </row>
    <row r="60" ht="20.1" customHeight="1" spans="1:4">
      <c r="A60" s="162" t="s">
        <v>1143</v>
      </c>
      <c r="B60" s="165" t="s">
        <v>75</v>
      </c>
      <c r="C60" s="163">
        <v>62</v>
      </c>
      <c r="D60" s="81"/>
    </row>
    <row r="61" ht="20.1" customHeight="1" spans="1:4">
      <c r="A61" s="162" t="s">
        <v>1144</v>
      </c>
      <c r="B61" s="165" t="s">
        <v>104</v>
      </c>
      <c r="C61" s="163">
        <v>6</v>
      </c>
      <c r="D61" s="81"/>
    </row>
    <row r="62" s="72" customFormat="1" ht="20.1" customHeight="1" spans="1:4">
      <c r="A62" s="162" t="s">
        <v>1145</v>
      </c>
      <c r="B62" s="164" t="s">
        <v>105</v>
      </c>
      <c r="C62" s="161">
        <v>981</v>
      </c>
      <c r="D62" s="86">
        <f>SUM(D63:D72)</f>
        <v>0</v>
      </c>
    </row>
    <row r="63" ht="20.1" customHeight="1" spans="1:4">
      <c r="A63" s="162" t="s">
        <v>1146</v>
      </c>
      <c r="B63" s="166" t="s">
        <v>66</v>
      </c>
      <c r="C63" s="163">
        <v>715</v>
      </c>
      <c r="D63" s="81"/>
    </row>
    <row r="64" ht="20.1" customHeight="1" spans="1:4">
      <c r="A64" s="162" t="s">
        <v>1147</v>
      </c>
      <c r="B64" s="81" t="s">
        <v>67</v>
      </c>
      <c r="C64" s="163">
        <v>2</v>
      </c>
      <c r="D64" s="81"/>
    </row>
    <row r="65" ht="20.1" customHeight="1" spans="1:4">
      <c r="A65" s="162" t="s">
        <v>1148</v>
      </c>
      <c r="B65" s="81" t="s">
        <v>68</v>
      </c>
      <c r="C65" s="163">
        <v>0</v>
      </c>
      <c r="D65" s="81"/>
    </row>
    <row r="66" ht="20.1" customHeight="1" spans="1:4">
      <c r="A66" s="162" t="s">
        <v>1149</v>
      </c>
      <c r="B66" s="81" t="s">
        <v>106</v>
      </c>
      <c r="C66" s="163">
        <v>0</v>
      </c>
      <c r="D66" s="81"/>
    </row>
    <row r="67" ht="20.1" customHeight="1" spans="1:4">
      <c r="A67" s="162" t="s">
        <v>1150</v>
      </c>
      <c r="B67" s="81" t="s">
        <v>107</v>
      </c>
      <c r="C67" s="163">
        <v>5</v>
      </c>
      <c r="D67" s="81"/>
    </row>
    <row r="68" ht="20.1" customHeight="1" spans="1:4">
      <c r="A68" s="162" t="s">
        <v>1151</v>
      </c>
      <c r="B68" s="81" t="s">
        <v>108</v>
      </c>
      <c r="C68" s="163">
        <v>0</v>
      </c>
      <c r="D68" s="81"/>
    </row>
    <row r="69" ht="20.1" customHeight="1" spans="1:4">
      <c r="A69" s="162" t="s">
        <v>1152</v>
      </c>
      <c r="B69" s="165" t="s">
        <v>109</v>
      </c>
      <c r="C69" s="163">
        <v>2</v>
      </c>
      <c r="D69" s="81"/>
    </row>
    <row r="70" ht="20.1" customHeight="1" spans="1:4">
      <c r="A70" s="162" t="s">
        <v>1153</v>
      </c>
      <c r="B70" s="166" t="s">
        <v>110</v>
      </c>
      <c r="C70" s="163">
        <v>0</v>
      </c>
      <c r="D70" s="81"/>
    </row>
    <row r="71" ht="20.1" customHeight="1" spans="1:4">
      <c r="A71" s="162" t="s">
        <v>1154</v>
      </c>
      <c r="B71" s="166" t="s">
        <v>75</v>
      </c>
      <c r="C71" s="163">
        <v>155</v>
      </c>
      <c r="D71" s="81"/>
    </row>
    <row r="72" ht="20.1" customHeight="1" spans="1:4">
      <c r="A72" s="162" t="s">
        <v>1155</v>
      </c>
      <c r="B72" s="166" t="s">
        <v>111</v>
      </c>
      <c r="C72" s="163">
        <v>102</v>
      </c>
      <c r="D72" s="81"/>
    </row>
    <row r="73" s="72" customFormat="1" ht="20.1" customHeight="1" spans="1:4">
      <c r="A73" s="162" t="s">
        <v>1156</v>
      </c>
      <c r="B73" s="164" t="s">
        <v>112</v>
      </c>
      <c r="C73" s="161">
        <v>220</v>
      </c>
      <c r="D73" s="86"/>
    </row>
    <row r="74" ht="20.1" customHeight="1" spans="1:4">
      <c r="A74" s="162" t="s">
        <v>1157</v>
      </c>
      <c r="B74" s="165" t="s">
        <v>66</v>
      </c>
      <c r="C74" s="163">
        <v>0</v>
      </c>
      <c r="D74" s="81"/>
    </row>
    <row r="75" ht="20.1" customHeight="1" spans="1:4">
      <c r="A75" s="162" t="s">
        <v>1158</v>
      </c>
      <c r="B75" s="165" t="s">
        <v>67</v>
      </c>
      <c r="C75" s="163">
        <v>0</v>
      </c>
      <c r="D75" s="81"/>
    </row>
    <row r="76" ht="20.1" customHeight="1" spans="1:4">
      <c r="A76" s="162" t="s">
        <v>1159</v>
      </c>
      <c r="B76" s="166" t="s">
        <v>68</v>
      </c>
      <c r="C76" s="163">
        <v>0</v>
      </c>
      <c r="D76" s="81"/>
    </row>
    <row r="77" ht="20.1" customHeight="1" spans="1:4">
      <c r="A77" s="162" t="s">
        <v>1160</v>
      </c>
      <c r="B77" s="166" t="s">
        <v>113</v>
      </c>
      <c r="C77" s="163">
        <v>0</v>
      </c>
      <c r="D77" s="81"/>
    </row>
    <row r="78" ht="20.1" customHeight="1" spans="1:4">
      <c r="A78" s="162" t="s">
        <v>1161</v>
      </c>
      <c r="B78" s="166" t="s">
        <v>114</v>
      </c>
      <c r="C78" s="163">
        <v>0</v>
      </c>
      <c r="D78" s="81"/>
    </row>
    <row r="79" ht="20.1" customHeight="1" spans="1:4">
      <c r="A79" s="162" t="s">
        <v>1162</v>
      </c>
      <c r="B79" s="81" t="s">
        <v>115</v>
      </c>
      <c r="C79" s="163">
        <v>0</v>
      </c>
      <c r="D79" s="81"/>
    </row>
    <row r="80" ht="20.1" customHeight="1" spans="1:4">
      <c r="A80" s="162" t="s">
        <v>1163</v>
      </c>
      <c r="B80" s="165" t="s">
        <v>116</v>
      </c>
      <c r="C80" s="163">
        <v>0</v>
      </c>
      <c r="D80" s="81"/>
    </row>
    <row r="81" ht="20.1" customHeight="1" spans="1:4">
      <c r="A81" s="162" t="s">
        <v>1164</v>
      </c>
      <c r="B81" s="165" t="s">
        <v>117</v>
      </c>
      <c r="C81" s="163">
        <v>0</v>
      </c>
      <c r="D81" s="81"/>
    </row>
    <row r="82" ht="20.1" customHeight="1" spans="1:4">
      <c r="A82" s="162" t="s">
        <v>1165</v>
      </c>
      <c r="B82" s="165" t="s">
        <v>109</v>
      </c>
      <c r="C82" s="163">
        <v>0</v>
      </c>
      <c r="D82" s="81"/>
    </row>
    <row r="83" ht="20.1" customHeight="1" spans="1:4">
      <c r="A83" s="162" t="s">
        <v>1166</v>
      </c>
      <c r="B83" s="166" t="s">
        <v>75</v>
      </c>
      <c r="C83" s="163">
        <v>0</v>
      </c>
      <c r="D83" s="81"/>
    </row>
    <row r="84" ht="20.1" customHeight="1" spans="1:4">
      <c r="A84" s="162" t="s">
        <v>1167</v>
      </c>
      <c r="B84" s="166" t="s">
        <v>118</v>
      </c>
      <c r="C84" s="163">
        <v>220</v>
      </c>
      <c r="D84" s="81"/>
    </row>
    <row r="85" s="72" customFormat="1" ht="20.1" customHeight="1" spans="1:4">
      <c r="A85" s="162" t="s">
        <v>1168</v>
      </c>
      <c r="B85" s="167" t="s">
        <v>119</v>
      </c>
      <c r="C85" s="161">
        <v>191</v>
      </c>
      <c r="D85" s="86"/>
    </row>
    <row r="86" ht="20.1" customHeight="1" spans="1:4">
      <c r="A86" s="162" t="s">
        <v>1169</v>
      </c>
      <c r="B86" s="165" t="s">
        <v>66</v>
      </c>
      <c r="C86" s="163">
        <v>128</v>
      </c>
      <c r="D86" s="81"/>
    </row>
    <row r="87" ht="20.1" customHeight="1" spans="1:4">
      <c r="A87" s="162" t="s">
        <v>1170</v>
      </c>
      <c r="B87" s="165" t="s">
        <v>67</v>
      </c>
      <c r="C87" s="163">
        <v>0</v>
      </c>
      <c r="D87" s="81"/>
    </row>
    <row r="88" ht="20.1" customHeight="1" spans="1:4">
      <c r="A88" s="162" t="s">
        <v>1171</v>
      </c>
      <c r="B88" s="165" t="s">
        <v>68</v>
      </c>
      <c r="C88" s="163">
        <v>0</v>
      </c>
      <c r="D88" s="81"/>
    </row>
    <row r="89" ht="20.1" customHeight="1" spans="1:4">
      <c r="A89" s="162" t="s">
        <v>1172</v>
      </c>
      <c r="B89" s="166" t="s">
        <v>120</v>
      </c>
      <c r="C89" s="163">
        <v>15</v>
      </c>
      <c r="D89" s="81"/>
    </row>
    <row r="90" ht="20.1" customHeight="1" spans="1:4">
      <c r="A90" s="162" t="s">
        <v>1173</v>
      </c>
      <c r="B90" s="166" t="s">
        <v>121</v>
      </c>
      <c r="C90" s="163">
        <v>0</v>
      </c>
      <c r="D90" s="81"/>
    </row>
    <row r="91" ht="20.1" customHeight="1" spans="1:4">
      <c r="A91" s="162" t="s">
        <v>1174</v>
      </c>
      <c r="B91" s="166" t="s">
        <v>109</v>
      </c>
      <c r="C91" s="163">
        <v>0</v>
      </c>
      <c r="D91" s="81"/>
    </row>
    <row r="92" ht="20.1" customHeight="1" spans="1:4">
      <c r="A92" s="162" t="s">
        <v>1175</v>
      </c>
      <c r="B92" s="166" t="s">
        <v>75</v>
      </c>
      <c r="C92" s="163">
        <v>43</v>
      </c>
      <c r="D92" s="81"/>
    </row>
    <row r="93" ht="20.1" customHeight="1" spans="1:4">
      <c r="A93" s="162" t="s">
        <v>1176</v>
      </c>
      <c r="B93" s="81" t="s">
        <v>122</v>
      </c>
      <c r="C93" s="163">
        <v>5</v>
      </c>
      <c r="D93" s="81"/>
    </row>
    <row r="94" ht="20.1" customHeight="1" spans="1:4">
      <c r="A94" s="162" t="s">
        <v>1177</v>
      </c>
      <c r="B94" s="164" t="s">
        <v>123</v>
      </c>
      <c r="C94" s="163">
        <v>0</v>
      </c>
      <c r="D94" s="81"/>
    </row>
    <row r="95" ht="20.1" customHeight="1" spans="1:4">
      <c r="A95" s="162" t="s">
        <v>1178</v>
      </c>
      <c r="B95" s="165" t="s">
        <v>66</v>
      </c>
      <c r="C95" s="163">
        <v>0</v>
      </c>
      <c r="D95" s="81"/>
    </row>
    <row r="96" ht="20.1" customHeight="1" spans="1:4">
      <c r="A96" s="162" t="s">
        <v>1179</v>
      </c>
      <c r="B96" s="166" t="s">
        <v>67</v>
      </c>
      <c r="C96" s="163">
        <v>0</v>
      </c>
      <c r="D96" s="81"/>
    </row>
    <row r="97" ht="20.1" customHeight="1" spans="1:4">
      <c r="A97" s="162" t="s">
        <v>1180</v>
      </c>
      <c r="B97" s="166" t="s">
        <v>68</v>
      </c>
      <c r="C97" s="163">
        <v>0</v>
      </c>
      <c r="D97" s="81"/>
    </row>
    <row r="98" ht="20.1" customHeight="1" spans="1:4">
      <c r="A98" s="162" t="s">
        <v>1181</v>
      </c>
      <c r="B98" s="166" t="s">
        <v>124</v>
      </c>
      <c r="C98" s="163">
        <v>0</v>
      </c>
      <c r="D98" s="81"/>
    </row>
    <row r="99" ht="20.1" customHeight="1" spans="1:4">
      <c r="A99" s="162" t="s">
        <v>1182</v>
      </c>
      <c r="B99" s="165" t="s">
        <v>125</v>
      </c>
      <c r="C99" s="163">
        <v>0</v>
      </c>
      <c r="D99" s="81"/>
    </row>
    <row r="100" ht="20.1" customHeight="1" spans="1:4">
      <c r="A100" s="162" t="s">
        <v>1183</v>
      </c>
      <c r="B100" s="165" t="s">
        <v>126</v>
      </c>
      <c r="C100" s="163">
        <v>0</v>
      </c>
      <c r="D100" s="81"/>
    </row>
    <row r="101" ht="20.1" customHeight="1" spans="1:4">
      <c r="A101" s="162" t="s">
        <v>1184</v>
      </c>
      <c r="B101" s="165" t="s">
        <v>109</v>
      </c>
      <c r="C101" s="163">
        <v>0</v>
      </c>
      <c r="D101" s="81"/>
    </row>
    <row r="102" ht="20.1" customHeight="1" spans="1:4">
      <c r="A102" s="162" t="s">
        <v>1185</v>
      </c>
      <c r="B102" s="166" t="s">
        <v>75</v>
      </c>
      <c r="C102" s="163">
        <v>0</v>
      </c>
      <c r="D102" s="81"/>
    </row>
    <row r="103" ht="20.1" customHeight="1" spans="1:4">
      <c r="A103" s="162" t="s">
        <v>1186</v>
      </c>
      <c r="B103" s="166" t="s">
        <v>127</v>
      </c>
      <c r="C103" s="163">
        <v>0</v>
      </c>
      <c r="D103" s="81"/>
    </row>
    <row r="104" s="72" customFormat="1" ht="20.1" customHeight="1" spans="1:4">
      <c r="A104" s="162" t="s">
        <v>1187</v>
      </c>
      <c r="B104" s="167" t="s">
        <v>128</v>
      </c>
      <c r="C104" s="161">
        <v>65</v>
      </c>
      <c r="D104" s="86"/>
    </row>
    <row r="105" ht="20.1" customHeight="1" spans="1:4">
      <c r="A105" s="162" t="s">
        <v>1188</v>
      </c>
      <c r="B105" s="166" t="s">
        <v>66</v>
      </c>
      <c r="C105" s="163">
        <v>15</v>
      </c>
      <c r="D105" s="81"/>
    </row>
    <row r="106" ht="20.1" customHeight="1" spans="1:4">
      <c r="A106" s="162" t="s">
        <v>1189</v>
      </c>
      <c r="B106" s="165" t="s">
        <v>67</v>
      </c>
      <c r="C106" s="163">
        <v>0</v>
      </c>
      <c r="D106" s="81"/>
    </row>
    <row r="107" ht="20.1" customHeight="1" spans="1:4">
      <c r="A107" s="162" t="s">
        <v>1190</v>
      </c>
      <c r="B107" s="165" t="s">
        <v>68</v>
      </c>
      <c r="C107" s="163">
        <v>0</v>
      </c>
      <c r="D107" s="81"/>
    </row>
    <row r="108" ht="20.1" customHeight="1" spans="1:4">
      <c r="A108" s="162" t="s">
        <v>1191</v>
      </c>
      <c r="B108" s="165" t="s">
        <v>129</v>
      </c>
      <c r="C108" s="163">
        <v>0</v>
      </c>
      <c r="D108" s="81"/>
    </row>
    <row r="109" ht="20.1" customHeight="1" spans="1:4">
      <c r="A109" s="162" t="s">
        <v>1192</v>
      </c>
      <c r="B109" s="166" t="s">
        <v>130</v>
      </c>
      <c r="C109" s="163">
        <v>0</v>
      </c>
      <c r="D109" s="81"/>
    </row>
    <row r="110" ht="20.1" customHeight="1" spans="1:4">
      <c r="A110" s="162" t="s">
        <v>1193</v>
      </c>
      <c r="B110" s="166" t="s">
        <v>131</v>
      </c>
      <c r="C110" s="163">
        <v>0</v>
      </c>
      <c r="D110" s="81"/>
    </row>
    <row r="111" ht="20.1" customHeight="1" spans="1:4">
      <c r="A111" s="162" t="s">
        <v>1194</v>
      </c>
      <c r="B111" s="166" t="s">
        <v>132</v>
      </c>
      <c r="C111" s="163">
        <v>0</v>
      </c>
      <c r="D111" s="81"/>
    </row>
    <row r="112" ht="20.1" customHeight="1" spans="1:4">
      <c r="A112" s="162" t="s">
        <v>1195</v>
      </c>
      <c r="B112" s="165" t="s">
        <v>133</v>
      </c>
      <c r="C112" s="163">
        <v>0</v>
      </c>
      <c r="D112" s="81"/>
    </row>
    <row r="113" ht="20.1" customHeight="1" spans="1:4">
      <c r="A113" s="162" t="s">
        <v>1196</v>
      </c>
      <c r="B113" s="165" t="s">
        <v>134</v>
      </c>
      <c r="C113" s="163">
        <v>18</v>
      </c>
      <c r="D113" s="81"/>
    </row>
    <row r="114" ht="20.1" customHeight="1" spans="1:4">
      <c r="A114" s="162" t="s">
        <v>1197</v>
      </c>
      <c r="B114" s="165" t="s">
        <v>135</v>
      </c>
      <c r="C114" s="163">
        <v>0</v>
      </c>
      <c r="D114" s="81"/>
    </row>
    <row r="115" ht="20.1" customHeight="1" spans="1:4">
      <c r="A115" s="162" t="s">
        <v>1198</v>
      </c>
      <c r="B115" s="166" t="s">
        <v>136</v>
      </c>
      <c r="C115" s="163">
        <v>0</v>
      </c>
      <c r="D115" s="81"/>
    </row>
    <row r="116" ht="20.1" customHeight="1" spans="1:4">
      <c r="A116" s="162" t="s">
        <v>1199</v>
      </c>
      <c r="B116" s="166" t="s">
        <v>137</v>
      </c>
      <c r="C116" s="163">
        <v>0</v>
      </c>
      <c r="D116" s="81"/>
    </row>
    <row r="117" ht="20.1" customHeight="1" spans="1:4">
      <c r="A117" s="162" t="s">
        <v>1200</v>
      </c>
      <c r="B117" s="166" t="s">
        <v>75</v>
      </c>
      <c r="C117" s="163">
        <v>0</v>
      </c>
      <c r="D117" s="81"/>
    </row>
    <row r="118" ht="20.1" customHeight="1" spans="1:4">
      <c r="A118" s="162" t="s">
        <v>1201</v>
      </c>
      <c r="B118" s="166" t="s">
        <v>138</v>
      </c>
      <c r="C118" s="163">
        <v>32</v>
      </c>
      <c r="D118" s="81"/>
    </row>
    <row r="119" s="72" customFormat="1" ht="20.1" customHeight="1" spans="1:4">
      <c r="A119" s="162" t="s">
        <v>1202</v>
      </c>
      <c r="B119" s="86" t="s">
        <v>139</v>
      </c>
      <c r="C119" s="161">
        <v>275</v>
      </c>
      <c r="D119" s="86"/>
    </row>
    <row r="120" ht="20.1" customHeight="1" spans="1:4">
      <c r="A120" s="162" t="s">
        <v>1203</v>
      </c>
      <c r="B120" s="165" t="s">
        <v>66</v>
      </c>
      <c r="C120" s="163">
        <v>241</v>
      </c>
      <c r="D120" s="81"/>
    </row>
    <row r="121" ht="20.1" customHeight="1" spans="1:4">
      <c r="A121" s="162" t="s">
        <v>1204</v>
      </c>
      <c r="B121" s="165" t="s">
        <v>67</v>
      </c>
      <c r="C121" s="163">
        <v>0</v>
      </c>
      <c r="D121" s="81"/>
    </row>
    <row r="122" ht="20.1" customHeight="1" spans="1:4">
      <c r="A122" s="162" t="s">
        <v>1205</v>
      </c>
      <c r="B122" s="165" t="s">
        <v>68</v>
      </c>
      <c r="C122" s="163">
        <v>0</v>
      </c>
      <c r="D122" s="81"/>
    </row>
    <row r="123" ht="20.1" customHeight="1" spans="1:4">
      <c r="A123" s="162" t="s">
        <v>1206</v>
      </c>
      <c r="B123" s="166" t="s">
        <v>140</v>
      </c>
      <c r="C123" s="163">
        <v>5</v>
      </c>
      <c r="D123" s="81"/>
    </row>
    <row r="124" ht="20.1" customHeight="1" spans="1:4">
      <c r="A124" s="162" t="s">
        <v>1207</v>
      </c>
      <c r="B124" s="166" t="s">
        <v>141</v>
      </c>
      <c r="C124" s="163">
        <v>0</v>
      </c>
      <c r="D124" s="81"/>
    </row>
    <row r="125" ht="20.1" customHeight="1" spans="1:4">
      <c r="A125" s="162" t="s">
        <v>1208</v>
      </c>
      <c r="B125" s="166" t="s">
        <v>142</v>
      </c>
      <c r="C125" s="163">
        <v>0</v>
      </c>
      <c r="D125" s="81"/>
    </row>
    <row r="126" ht="20.1" customHeight="1" spans="1:4">
      <c r="A126" s="162" t="s">
        <v>1209</v>
      </c>
      <c r="B126" s="165" t="s">
        <v>75</v>
      </c>
      <c r="C126" s="163">
        <v>9</v>
      </c>
      <c r="D126" s="81"/>
    </row>
    <row r="127" ht="20.1" customHeight="1" spans="1:4">
      <c r="A127" s="162" t="s">
        <v>1210</v>
      </c>
      <c r="B127" s="165" t="s">
        <v>143</v>
      </c>
      <c r="C127" s="163">
        <v>20</v>
      </c>
      <c r="D127" s="81"/>
    </row>
    <row r="128" s="72" customFormat="1" ht="20.1" customHeight="1" spans="1:4">
      <c r="A128" s="162" t="s">
        <v>1211</v>
      </c>
      <c r="B128" s="86" t="s">
        <v>144</v>
      </c>
      <c r="C128" s="161">
        <v>225</v>
      </c>
      <c r="D128" s="86"/>
    </row>
    <row r="129" ht="20.1" customHeight="1" spans="1:4">
      <c r="A129" s="162" t="s">
        <v>1212</v>
      </c>
      <c r="B129" s="165" t="s">
        <v>66</v>
      </c>
      <c r="C129" s="163">
        <v>5</v>
      </c>
      <c r="D129" s="81"/>
    </row>
    <row r="130" ht="20.1" customHeight="1" spans="1:4">
      <c r="A130" s="162" t="s">
        <v>1213</v>
      </c>
      <c r="B130" s="165" t="s">
        <v>67</v>
      </c>
      <c r="C130" s="163">
        <v>0</v>
      </c>
      <c r="D130" s="81"/>
    </row>
    <row r="131" ht="20.1" customHeight="1" spans="1:4">
      <c r="A131" s="162" t="s">
        <v>1214</v>
      </c>
      <c r="B131" s="165" t="s">
        <v>68</v>
      </c>
      <c r="C131" s="163">
        <v>0</v>
      </c>
      <c r="D131" s="81"/>
    </row>
    <row r="132" ht="20.1" customHeight="1" spans="1:4">
      <c r="A132" s="162" t="s">
        <v>1215</v>
      </c>
      <c r="B132" s="166" t="s">
        <v>145</v>
      </c>
      <c r="C132" s="163">
        <v>0</v>
      </c>
      <c r="D132" s="81"/>
    </row>
    <row r="133" ht="20.1" customHeight="1" spans="1:4">
      <c r="A133" s="162" t="s">
        <v>1216</v>
      </c>
      <c r="B133" s="166" t="s">
        <v>146</v>
      </c>
      <c r="C133" s="163">
        <v>0</v>
      </c>
      <c r="D133" s="81"/>
    </row>
    <row r="134" ht="20.1" customHeight="1" spans="1:4">
      <c r="A134" s="162" t="s">
        <v>1217</v>
      </c>
      <c r="B134" s="166" t="s">
        <v>147</v>
      </c>
      <c r="C134" s="163">
        <v>0</v>
      </c>
      <c r="D134" s="81"/>
    </row>
    <row r="135" ht="20.1" customHeight="1" spans="1:4">
      <c r="A135" s="162" t="s">
        <v>1218</v>
      </c>
      <c r="B135" s="165" t="s">
        <v>148</v>
      </c>
      <c r="C135" s="163">
        <v>0</v>
      </c>
      <c r="D135" s="81"/>
    </row>
    <row r="136" ht="20.1" customHeight="1" spans="1:4">
      <c r="A136" s="162" t="s">
        <v>1219</v>
      </c>
      <c r="B136" s="165" t="s">
        <v>149</v>
      </c>
      <c r="C136" s="163">
        <v>220</v>
      </c>
      <c r="D136" s="81"/>
    </row>
    <row r="137" ht="20.1" customHeight="1" spans="1:4">
      <c r="A137" s="162" t="s">
        <v>1220</v>
      </c>
      <c r="B137" s="165" t="s">
        <v>75</v>
      </c>
      <c r="C137" s="163">
        <v>0</v>
      </c>
      <c r="D137" s="81"/>
    </row>
    <row r="138" ht="20.1" customHeight="1" spans="1:4">
      <c r="A138" s="162" t="s">
        <v>1221</v>
      </c>
      <c r="B138" s="166" t="s">
        <v>150</v>
      </c>
      <c r="C138" s="163">
        <v>0</v>
      </c>
      <c r="D138" s="81"/>
    </row>
    <row r="139" ht="20.1" customHeight="1" spans="1:4">
      <c r="A139" s="162" t="s">
        <v>1222</v>
      </c>
      <c r="B139" s="167" t="s">
        <v>151</v>
      </c>
      <c r="C139" s="163">
        <v>0</v>
      </c>
      <c r="D139" s="81"/>
    </row>
    <row r="140" ht="20.1" customHeight="1" spans="1:4">
      <c r="A140" s="162" t="s">
        <v>1223</v>
      </c>
      <c r="B140" s="166" t="s">
        <v>66</v>
      </c>
      <c r="C140" s="163">
        <v>0</v>
      </c>
      <c r="D140" s="81"/>
    </row>
    <row r="141" ht="20.1" customHeight="1" spans="1:4">
      <c r="A141" s="162" t="s">
        <v>1224</v>
      </c>
      <c r="B141" s="81" t="s">
        <v>67</v>
      </c>
      <c r="C141" s="163">
        <v>0</v>
      </c>
      <c r="D141" s="81"/>
    </row>
    <row r="142" ht="20.1" customHeight="1" spans="1:4">
      <c r="A142" s="162" t="s">
        <v>1225</v>
      </c>
      <c r="B142" s="165" t="s">
        <v>68</v>
      </c>
      <c r="C142" s="163">
        <v>0</v>
      </c>
      <c r="D142" s="81"/>
    </row>
    <row r="143" ht="20.1" customHeight="1" spans="1:4">
      <c r="A143" s="162" t="s">
        <v>1226</v>
      </c>
      <c r="B143" s="165" t="s">
        <v>152</v>
      </c>
      <c r="C143" s="163">
        <v>0</v>
      </c>
      <c r="D143" s="81"/>
    </row>
    <row r="144" ht="20.1" customHeight="1" spans="1:4">
      <c r="A144" s="162" t="s">
        <v>1227</v>
      </c>
      <c r="B144" s="165" t="s">
        <v>153</v>
      </c>
      <c r="C144" s="163">
        <v>0</v>
      </c>
      <c r="D144" s="81"/>
    </row>
    <row r="145" ht="20.1" customHeight="1" spans="1:4">
      <c r="A145" s="162" t="s">
        <v>1228</v>
      </c>
      <c r="B145" s="166" t="s">
        <v>154</v>
      </c>
      <c r="C145" s="163">
        <v>0</v>
      </c>
      <c r="D145" s="81"/>
    </row>
    <row r="146" ht="20.1" customHeight="1" spans="1:4">
      <c r="A146" s="162" t="s">
        <v>1229</v>
      </c>
      <c r="B146" s="166" t="s">
        <v>155</v>
      </c>
      <c r="C146" s="163">
        <v>0</v>
      </c>
      <c r="D146" s="81"/>
    </row>
    <row r="147" ht="20.1" customHeight="1" spans="1:4">
      <c r="A147" s="162" t="s">
        <v>1230</v>
      </c>
      <c r="B147" s="166" t="s">
        <v>156</v>
      </c>
      <c r="C147" s="163">
        <v>0</v>
      </c>
      <c r="D147" s="81"/>
    </row>
    <row r="148" ht="20.1" customHeight="1" spans="1:4">
      <c r="A148" s="162" t="s">
        <v>1231</v>
      </c>
      <c r="B148" s="165" t="s">
        <v>157</v>
      </c>
      <c r="C148" s="163">
        <v>0</v>
      </c>
      <c r="D148" s="81"/>
    </row>
    <row r="149" ht="20.1" customHeight="1" spans="1:4">
      <c r="A149" s="162" t="s">
        <v>1232</v>
      </c>
      <c r="B149" s="165" t="s">
        <v>75</v>
      </c>
      <c r="C149" s="163">
        <v>0</v>
      </c>
      <c r="D149" s="81"/>
    </row>
    <row r="150" ht="20.1" customHeight="1" spans="1:4">
      <c r="A150" s="162" t="s">
        <v>1233</v>
      </c>
      <c r="B150" s="165" t="s">
        <v>158</v>
      </c>
      <c r="C150" s="163">
        <v>0</v>
      </c>
      <c r="D150" s="81"/>
    </row>
    <row r="151" s="72" customFormat="1" ht="20.1" customHeight="1" spans="1:4">
      <c r="A151" s="162" t="s">
        <v>1234</v>
      </c>
      <c r="B151" s="167" t="s">
        <v>159</v>
      </c>
      <c r="C151" s="161">
        <v>601</v>
      </c>
      <c r="D151" s="86"/>
    </row>
    <row r="152" ht="20.1" customHeight="1" spans="1:4">
      <c r="A152" s="162" t="s">
        <v>1235</v>
      </c>
      <c r="B152" s="166" t="s">
        <v>66</v>
      </c>
      <c r="C152" s="163">
        <v>445</v>
      </c>
      <c r="D152" s="81"/>
    </row>
    <row r="153" ht="20.1" customHeight="1" spans="1:4">
      <c r="A153" s="162" t="s">
        <v>1236</v>
      </c>
      <c r="B153" s="166" t="s">
        <v>67</v>
      </c>
      <c r="C153" s="163">
        <v>0</v>
      </c>
      <c r="D153" s="81"/>
    </row>
    <row r="154" ht="20.1" customHeight="1" spans="1:4">
      <c r="A154" s="162" t="s">
        <v>1237</v>
      </c>
      <c r="B154" s="81" t="s">
        <v>68</v>
      </c>
      <c r="C154" s="163">
        <v>0</v>
      </c>
      <c r="D154" s="81"/>
    </row>
    <row r="155" ht="20.1" customHeight="1" spans="1:4">
      <c r="A155" s="162" t="s">
        <v>1238</v>
      </c>
      <c r="B155" s="165" t="s">
        <v>160</v>
      </c>
      <c r="C155" s="163">
        <v>30</v>
      </c>
      <c r="D155" s="81"/>
    </row>
    <row r="156" ht="20.1" customHeight="1" spans="1:4">
      <c r="A156" s="162" t="s">
        <v>1239</v>
      </c>
      <c r="B156" s="165" t="s">
        <v>161</v>
      </c>
      <c r="C156" s="163">
        <v>0</v>
      </c>
      <c r="D156" s="81"/>
    </row>
    <row r="157" ht="20.1" customHeight="1" spans="1:4">
      <c r="A157" s="162" t="s">
        <v>1240</v>
      </c>
      <c r="B157" s="165" t="s">
        <v>162</v>
      </c>
      <c r="C157" s="163">
        <v>0</v>
      </c>
      <c r="D157" s="81"/>
    </row>
    <row r="158" ht="20.1" customHeight="1" spans="1:4">
      <c r="A158" s="162" t="s">
        <v>1241</v>
      </c>
      <c r="B158" s="166" t="s">
        <v>109</v>
      </c>
      <c r="C158" s="163">
        <v>0</v>
      </c>
      <c r="D158" s="81"/>
    </row>
    <row r="159" ht="20.1" customHeight="1" spans="1:4">
      <c r="A159" s="162" t="s">
        <v>1242</v>
      </c>
      <c r="B159" s="166" t="s">
        <v>75</v>
      </c>
      <c r="C159" s="163">
        <v>116</v>
      </c>
      <c r="D159" s="81"/>
    </row>
    <row r="160" ht="20.1" customHeight="1" spans="1:4">
      <c r="A160" s="162" t="s">
        <v>1243</v>
      </c>
      <c r="B160" s="166" t="s">
        <v>163</v>
      </c>
      <c r="C160" s="163">
        <v>10</v>
      </c>
      <c r="D160" s="81"/>
    </row>
    <row r="161" s="72" customFormat="1" ht="20.1" customHeight="1" spans="1:4">
      <c r="A161" s="162" t="s">
        <v>1244</v>
      </c>
      <c r="B161" s="164" t="s">
        <v>164</v>
      </c>
      <c r="C161" s="161">
        <v>6</v>
      </c>
      <c r="D161" s="86"/>
    </row>
    <row r="162" ht="20.1" customHeight="1" spans="1:4">
      <c r="A162" s="162" t="s">
        <v>1245</v>
      </c>
      <c r="B162" s="165" t="s">
        <v>66</v>
      </c>
      <c r="C162" s="163">
        <v>4</v>
      </c>
      <c r="D162" s="81"/>
    </row>
    <row r="163" ht="20.1" customHeight="1" spans="1:4">
      <c r="A163" s="162" t="s">
        <v>1246</v>
      </c>
      <c r="B163" s="165" t="s">
        <v>67</v>
      </c>
      <c r="C163" s="163">
        <v>0</v>
      </c>
      <c r="D163" s="81"/>
    </row>
    <row r="164" ht="20.1" customHeight="1" spans="1:4">
      <c r="A164" s="162" t="s">
        <v>1247</v>
      </c>
      <c r="B164" s="166" t="s">
        <v>68</v>
      </c>
      <c r="C164" s="163">
        <v>0</v>
      </c>
      <c r="D164" s="81"/>
    </row>
    <row r="165" ht="20.1" customHeight="1" spans="1:4">
      <c r="A165" s="162" t="s">
        <v>1248</v>
      </c>
      <c r="B165" s="166" t="s">
        <v>165</v>
      </c>
      <c r="C165" s="163">
        <v>0</v>
      </c>
      <c r="D165" s="81"/>
    </row>
    <row r="166" ht="20.25" customHeight="1" spans="1:4">
      <c r="A166" s="162" t="s">
        <v>1249</v>
      </c>
      <c r="B166" s="166" t="s">
        <v>166</v>
      </c>
      <c r="C166" s="163">
        <v>0</v>
      </c>
      <c r="D166" s="81"/>
    </row>
    <row r="167" ht="20.1" customHeight="1" spans="1:4">
      <c r="A167" s="162" t="s">
        <v>1250</v>
      </c>
      <c r="B167" s="166" t="s">
        <v>167</v>
      </c>
      <c r="C167" s="163">
        <v>0</v>
      </c>
      <c r="D167" s="81"/>
    </row>
    <row r="168" ht="20.1" customHeight="1" spans="1:4">
      <c r="A168" s="162" t="s">
        <v>1251</v>
      </c>
      <c r="B168" s="165" t="s">
        <v>168</v>
      </c>
      <c r="C168" s="163">
        <v>0</v>
      </c>
      <c r="D168" s="81"/>
    </row>
    <row r="169" ht="20.1" customHeight="1" spans="1:4">
      <c r="A169" s="162" t="s">
        <v>1252</v>
      </c>
      <c r="B169" s="165" t="s">
        <v>169</v>
      </c>
      <c r="C169" s="163">
        <v>0</v>
      </c>
      <c r="D169" s="81"/>
    </row>
    <row r="170" ht="20.1" customHeight="1" spans="1:4">
      <c r="A170" s="162" t="s">
        <v>1253</v>
      </c>
      <c r="B170" s="165" t="s">
        <v>170</v>
      </c>
      <c r="C170" s="163">
        <v>0</v>
      </c>
      <c r="D170" s="81"/>
    </row>
    <row r="171" ht="20.1" customHeight="1" spans="1:4">
      <c r="A171" s="162" t="s">
        <v>1254</v>
      </c>
      <c r="B171" s="166" t="s">
        <v>109</v>
      </c>
      <c r="C171" s="163">
        <v>0</v>
      </c>
      <c r="D171" s="81"/>
    </row>
    <row r="172" ht="20.1" customHeight="1" spans="1:4">
      <c r="A172" s="162" t="s">
        <v>1255</v>
      </c>
      <c r="B172" s="166" t="s">
        <v>75</v>
      </c>
      <c r="C172" s="163">
        <v>0</v>
      </c>
      <c r="D172" s="81"/>
    </row>
    <row r="173" ht="20.1" customHeight="1" spans="1:4">
      <c r="A173" s="162" t="s">
        <v>1256</v>
      </c>
      <c r="B173" s="166" t="s">
        <v>171</v>
      </c>
      <c r="C173" s="163">
        <v>2</v>
      </c>
      <c r="D173" s="81"/>
    </row>
    <row r="174" ht="20.1" customHeight="1" spans="1:4">
      <c r="A174" s="162" t="s">
        <v>1257</v>
      </c>
      <c r="B174" s="165" t="s">
        <v>172</v>
      </c>
      <c r="C174" s="163">
        <v>0</v>
      </c>
      <c r="D174" s="81"/>
    </row>
    <row r="175" ht="20.1" customHeight="1" spans="1:4">
      <c r="A175" s="162" t="s">
        <v>1258</v>
      </c>
      <c r="B175" s="165" t="s">
        <v>66</v>
      </c>
      <c r="C175" s="163">
        <v>0</v>
      </c>
      <c r="D175" s="81"/>
    </row>
    <row r="176" s="72" customFormat="1" ht="20.1" customHeight="1" spans="1:4">
      <c r="A176" s="162" t="s">
        <v>1259</v>
      </c>
      <c r="B176" s="165" t="s">
        <v>67</v>
      </c>
      <c r="C176" s="163">
        <v>0</v>
      </c>
      <c r="D176" s="81"/>
    </row>
    <row r="177" ht="20.1" customHeight="1" spans="1:4">
      <c r="A177" s="162" t="s">
        <v>1260</v>
      </c>
      <c r="B177" s="166" t="s">
        <v>68</v>
      </c>
      <c r="C177" s="163">
        <v>0</v>
      </c>
      <c r="D177" s="81"/>
    </row>
    <row r="178" ht="20.1" customHeight="1" spans="1:4">
      <c r="A178" s="162" t="s">
        <v>1261</v>
      </c>
      <c r="B178" s="166" t="s">
        <v>173</v>
      </c>
      <c r="C178" s="163">
        <v>0</v>
      </c>
      <c r="D178" s="81"/>
    </row>
    <row r="179" ht="20.1" customHeight="1" spans="1:4">
      <c r="A179" s="162" t="s">
        <v>1262</v>
      </c>
      <c r="B179" s="166" t="s">
        <v>75</v>
      </c>
      <c r="C179" s="163">
        <v>0</v>
      </c>
      <c r="D179" s="81"/>
    </row>
    <row r="180" ht="20.1" customHeight="1" spans="1:4">
      <c r="A180" s="162" t="s">
        <v>1263</v>
      </c>
      <c r="B180" s="81" t="s">
        <v>174</v>
      </c>
      <c r="C180" s="163">
        <v>0</v>
      </c>
      <c r="D180" s="81"/>
    </row>
    <row r="181" s="72" customFormat="1" ht="20.1" customHeight="1" spans="1:4">
      <c r="A181" s="162" t="s">
        <v>1264</v>
      </c>
      <c r="B181" s="164" t="s">
        <v>175</v>
      </c>
      <c r="C181" s="161">
        <v>1</v>
      </c>
      <c r="D181" s="86"/>
    </row>
    <row r="182" ht="20.1" customHeight="1" spans="1:4">
      <c r="A182" s="162" t="s">
        <v>1265</v>
      </c>
      <c r="B182" s="165" t="s">
        <v>66</v>
      </c>
      <c r="C182" s="163">
        <v>0</v>
      </c>
      <c r="D182" s="81"/>
    </row>
    <row r="183" ht="20.25" customHeight="1" spans="1:4">
      <c r="A183" s="162" t="s">
        <v>1266</v>
      </c>
      <c r="B183" s="165" t="s">
        <v>67</v>
      </c>
      <c r="C183" s="163">
        <v>0</v>
      </c>
      <c r="D183" s="81"/>
    </row>
    <row r="184" ht="20.1" customHeight="1" spans="1:4">
      <c r="A184" s="162" t="s">
        <v>1267</v>
      </c>
      <c r="B184" s="166" t="s">
        <v>68</v>
      </c>
      <c r="C184" s="163">
        <v>0</v>
      </c>
      <c r="D184" s="81"/>
    </row>
    <row r="185" ht="20.1" customHeight="1" spans="1:4">
      <c r="A185" s="162" t="s">
        <v>1268</v>
      </c>
      <c r="B185" s="166" t="s">
        <v>176</v>
      </c>
      <c r="C185" s="163">
        <v>1</v>
      </c>
      <c r="D185" s="81"/>
    </row>
    <row r="186" ht="20.1" customHeight="1" spans="1:4">
      <c r="A186" s="162" t="s">
        <v>1269</v>
      </c>
      <c r="B186" s="166" t="s">
        <v>75</v>
      </c>
      <c r="C186" s="163">
        <v>0</v>
      </c>
      <c r="D186" s="81"/>
    </row>
    <row r="187" ht="20.1" customHeight="1" spans="1:4">
      <c r="A187" s="162" t="s">
        <v>1270</v>
      </c>
      <c r="B187" s="165" t="s">
        <v>177</v>
      </c>
      <c r="C187" s="163">
        <v>0</v>
      </c>
      <c r="D187" s="81"/>
    </row>
    <row r="188" ht="20.1" customHeight="1" spans="1:4">
      <c r="A188" s="162" t="s">
        <v>1271</v>
      </c>
      <c r="B188" s="164" t="s">
        <v>178</v>
      </c>
      <c r="C188" s="163">
        <v>0</v>
      </c>
      <c r="D188" s="81"/>
    </row>
    <row r="189" ht="20.1" customHeight="1" spans="1:4">
      <c r="A189" s="162" t="s">
        <v>1272</v>
      </c>
      <c r="B189" s="165" t="s">
        <v>66</v>
      </c>
      <c r="C189" s="163">
        <v>0</v>
      </c>
      <c r="D189" s="81"/>
    </row>
    <row r="190" ht="20.1" customHeight="1" spans="1:4">
      <c r="A190" s="162" t="s">
        <v>1273</v>
      </c>
      <c r="B190" s="166" t="s">
        <v>67</v>
      </c>
      <c r="C190" s="163">
        <v>0</v>
      </c>
      <c r="D190" s="81"/>
    </row>
    <row r="191" ht="20.1" customHeight="1" spans="1:4">
      <c r="A191" s="162" t="s">
        <v>1274</v>
      </c>
      <c r="B191" s="166" t="s">
        <v>68</v>
      </c>
      <c r="C191" s="163">
        <v>0</v>
      </c>
      <c r="D191" s="81"/>
    </row>
    <row r="192" ht="20.1" customHeight="1" spans="1:4">
      <c r="A192" s="162" t="s">
        <v>1275</v>
      </c>
      <c r="B192" s="166" t="s">
        <v>179</v>
      </c>
      <c r="C192" s="163">
        <v>0</v>
      </c>
      <c r="D192" s="81"/>
    </row>
    <row r="193" ht="20.1" customHeight="1" spans="1:4">
      <c r="A193" s="162" t="s">
        <v>1276</v>
      </c>
      <c r="B193" s="81" t="s">
        <v>180</v>
      </c>
      <c r="C193" s="163">
        <v>0</v>
      </c>
      <c r="D193" s="81"/>
    </row>
    <row r="194" ht="20.1" customHeight="1" spans="1:4">
      <c r="A194" s="162" t="s">
        <v>1277</v>
      </c>
      <c r="B194" s="165" t="s">
        <v>181</v>
      </c>
      <c r="C194" s="163">
        <v>0</v>
      </c>
      <c r="D194" s="81"/>
    </row>
    <row r="195" ht="20.1" customHeight="1" spans="1:4">
      <c r="A195" s="162" t="s">
        <v>1278</v>
      </c>
      <c r="B195" s="165" t="s">
        <v>75</v>
      </c>
      <c r="C195" s="163">
        <v>0</v>
      </c>
      <c r="D195" s="81"/>
    </row>
    <row r="196" ht="20.1" customHeight="1" spans="1:4">
      <c r="A196" s="162" t="s">
        <v>1279</v>
      </c>
      <c r="B196" s="165" t="s">
        <v>182</v>
      </c>
      <c r="C196" s="163">
        <v>0</v>
      </c>
      <c r="D196" s="81"/>
    </row>
    <row r="197" s="72" customFormat="1" ht="20.1" customHeight="1" spans="1:4">
      <c r="A197" s="162" t="s">
        <v>1280</v>
      </c>
      <c r="B197" s="167" t="s">
        <v>183</v>
      </c>
      <c r="C197" s="161">
        <v>438</v>
      </c>
      <c r="D197" s="86"/>
    </row>
    <row r="198" ht="20.1" customHeight="1" spans="1:4">
      <c r="A198" s="162" t="s">
        <v>1281</v>
      </c>
      <c r="B198" s="166" t="s">
        <v>66</v>
      </c>
      <c r="C198" s="163">
        <v>137</v>
      </c>
      <c r="D198" s="81"/>
    </row>
    <row r="199" ht="20.1" customHeight="1" spans="1:4">
      <c r="A199" s="162" t="s">
        <v>1282</v>
      </c>
      <c r="B199" s="166" t="s">
        <v>67</v>
      </c>
      <c r="C199" s="163">
        <v>0</v>
      </c>
      <c r="D199" s="81"/>
    </row>
    <row r="200" ht="20.1" customHeight="1" spans="1:4">
      <c r="A200" s="162" t="s">
        <v>1283</v>
      </c>
      <c r="B200" s="165" t="s">
        <v>68</v>
      </c>
      <c r="C200" s="163">
        <v>0</v>
      </c>
      <c r="D200" s="81"/>
    </row>
    <row r="201" ht="20.1" customHeight="1" spans="1:4">
      <c r="A201" s="162" t="s">
        <v>1284</v>
      </c>
      <c r="B201" s="165" t="s">
        <v>184</v>
      </c>
      <c r="C201" s="163">
        <v>296</v>
      </c>
      <c r="D201" s="81"/>
    </row>
    <row r="202" ht="20.1" customHeight="1" spans="1:4">
      <c r="A202" s="162" t="s">
        <v>1285</v>
      </c>
      <c r="B202" s="165" t="s">
        <v>185</v>
      </c>
      <c r="C202" s="163">
        <v>5</v>
      </c>
      <c r="D202" s="81"/>
    </row>
    <row r="203" ht="20.1" customHeight="1" spans="1:4">
      <c r="A203" s="162" t="s">
        <v>1286</v>
      </c>
      <c r="B203" s="167" t="s">
        <v>186</v>
      </c>
      <c r="C203" s="163">
        <v>0</v>
      </c>
      <c r="D203" s="81"/>
    </row>
    <row r="204" ht="20.1" customHeight="1" spans="1:4">
      <c r="A204" s="162" t="s">
        <v>1287</v>
      </c>
      <c r="B204" s="166" t="s">
        <v>66</v>
      </c>
      <c r="C204" s="163">
        <v>0</v>
      </c>
      <c r="D204" s="81"/>
    </row>
    <row r="205" ht="20.1" customHeight="1" spans="1:4">
      <c r="A205" s="162" t="s">
        <v>1288</v>
      </c>
      <c r="B205" s="166" t="s">
        <v>67</v>
      </c>
      <c r="C205" s="163">
        <v>0</v>
      </c>
      <c r="D205" s="81"/>
    </row>
    <row r="206" ht="20.1" customHeight="1" spans="1:4">
      <c r="A206" s="162" t="s">
        <v>1289</v>
      </c>
      <c r="B206" s="81" t="s">
        <v>68</v>
      </c>
      <c r="C206" s="163">
        <v>0</v>
      </c>
      <c r="D206" s="81"/>
    </row>
    <row r="207" ht="20.1" customHeight="1" spans="1:4">
      <c r="A207" s="162" t="s">
        <v>1290</v>
      </c>
      <c r="B207" s="165" t="s">
        <v>80</v>
      </c>
      <c r="C207" s="163">
        <v>0</v>
      </c>
      <c r="D207" s="81"/>
    </row>
    <row r="208" ht="20.1" customHeight="1" spans="1:4">
      <c r="A208" s="162" t="s">
        <v>1291</v>
      </c>
      <c r="B208" s="165" t="s">
        <v>75</v>
      </c>
      <c r="C208" s="163">
        <v>0</v>
      </c>
      <c r="D208" s="81"/>
    </row>
    <row r="209" ht="20.1" customHeight="1" spans="1:4">
      <c r="A209" s="162" t="s">
        <v>1292</v>
      </c>
      <c r="B209" s="165" t="s">
        <v>187</v>
      </c>
      <c r="C209" s="163">
        <v>0</v>
      </c>
      <c r="D209" s="81"/>
    </row>
    <row r="210" s="72" customFormat="1" ht="20.1" customHeight="1" spans="1:4">
      <c r="A210" s="162" t="s">
        <v>1293</v>
      </c>
      <c r="B210" s="167" t="s">
        <v>188</v>
      </c>
      <c r="C210" s="161">
        <v>174</v>
      </c>
      <c r="D210" s="86"/>
    </row>
    <row r="211" ht="20.1" customHeight="1" spans="1:4">
      <c r="A211" s="162" t="s">
        <v>1294</v>
      </c>
      <c r="B211" s="166" t="s">
        <v>66</v>
      </c>
      <c r="C211" s="161">
        <v>101</v>
      </c>
      <c r="D211" s="86"/>
    </row>
    <row r="212" ht="20.1" customHeight="1" spans="1:4">
      <c r="A212" s="162" t="s">
        <v>1295</v>
      </c>
      <c r="B212" s="166" t="s">
        <v>67</v>
      </c>
      <c r="C212" s="161">
        <v>0</v>
      </c>
      <c r="D212" s="86"/>
    </row>
    <row r="213" ht="20.1" customHeight="1" spans="1:4">
      <c r="A213" s="162" t="s">
        <v>1296</v>
      </c>
      <c r="B213" s="165" t="s">
        <v>68</v>
      </c>
      <c r="C213" s="161">
        <v>0</v>
      </c>
      <c r="D213" s="86"/>
    </row>
    <row r="214" ht="20.1" customHeight="1" spans="1:4">
      <c r="A214" s="162" t="s">
        <v>1297</v>
      </c>
      <c r="B214" s="165" t="s">
        <v>189</v>
      </c>
      <c r="C214" s="161">
        <v>0</v>
      </c>
      <c r="D214" s="81"/>
    </row>
    <row r="215" ht="20.1" customHeight="1" spans="1:4">
      <c r="A215" s="162" t="s">
        <v>1298</v>
      </c>
      <c r="B215" s="165" t="s">
        <v>190</v>
      </c>
      <c r="C215" s="161">
        <v>0</v>
      </c>
      <c r="D215" s="81"/>
    </row>
    <row r="216" ht="20.1" customHeight="1" spans="1:4">
      <c r="A216" s="162" t="s">
        <v>1299</v>
      </c>
      <c r="B216" s="166" t="s">
        <v>75</v>
      </c>
      <c r="C216" s="161">
        <v>25</v>
      </c>
      <c r="D216" s="81"/>
    </row>
    <row r="217" ht="20.1" customHeight="1" spans="1:4">
      <c r="A217" s="162" t="s">
        <v>1300</v>
      </c>
      <c r="B217" s="166" t="s">
        <v>191</v>
      </c>
      <c r="C217" s="161">
        <v>48</v>
      </c>
      <c r="D217" s="81"/>
    </row>
    <row r="218" s="72" customFormat="1" ht="20.1" customHeight="1" spans="1:4">
      <c r="A218" s="162" t="s">
        <v>1301</v>
      </c>
      <c r="B218" s="167" t="s">
        <v>192</v>
      </c>
      <c r="C218" s="168">
        <v>809</v>
      </c>
      <c r="D218" s="86"/>
    </row>
    <row r="219" ht="20.1" customHeight="1" spans="1:4">
      <c r="A219" s="162" t="s">
        <v>1302</v>
      </c>
      <c r="B219" s="166" t="s">
        <v>66</v>
      </c>
      <c r="C219" s="169">
        <v>713</v>
      </c>
      <c r="D219" s="81"/>
    </row>
    <row r="220" ht="20.1" customHeight="1" spans="1:4">
      <c r="A220" s="162" t="s">
        <v>1303</v>
      </c>
      <c r="B220" s="165" t="s">
        <v>67</v>
      </c>
      <c r="C220" s="169">
        <v>0</v>
      </c>
      <c r="D220" s="81"/>
    </row>
    <row r="221" ht="20.1" customHeight="1" spans="1:4">
      <c r="A221" s="162" t="s">
        <v>1304</v>
      </c>
      <c r="B221" s="165" t="s">
        <v>68</v>
      </c>
      <c r="C221" s="169">
        <v>0</v>
      </c>
      <c r="D221" s="81"/>
    </row>
    <row r="222" ht="20.1" customHeight="1" spans="1:4">
      <c r="A222" s="162" t="s">
        <v>1305</v>
      </c>
      <c r="B222" s="165" t="s">
        <v>193</v>
      </c>
      <c r="C222" s="169">
        <v>0</v>
      </c>
      <c r="D222" s="81"/>
    </row>
    <row r="223" ht="20.1" customHeight="1" spans="1:4">
      <c r="A223" s="162" t="s">
        <v>1306</v>
      </c>
      <c r="B223" s="166" t="s">
        <v>75</v>
      </c>
      <c r="C223" s="169">
        <v>10</v>
      </c>
      <c r="D223" s="81"/>
    </row>
    <row r="224" ht="20.1" customHeight="1" spans="1:4">
      <c r="A224" s="162" t="s">
        <v>1307</v>
      </c>
      <c r="B224" s="166" t="s">
        <v>194</v>
      </c>
      <c r="C224" s="169">
        <v>86</v>
      </c>
      <c r="D224" s="81"/>
    </row>
    <row r="225" s="72" customFormat="1" ht="20.1" customHeight="1" spans="1:4">
      <c r="A225" s="162" t="s">
        <v>1308</v>
      </c>
      <c r="B225" s="167" t="s">
        <v>195</v>
      </c>
      <c r="C225" s="170">
        <v>269</v>
      </c>
      <c r="D225" s="86"/>
    </row>
    <row r="226" ht="20.1" customHeight="1" spans="1:4">
      <c r="A226" s="162" t="s">
        <v>1309</v>
      </c>
      <c r="B226" s="165" t="s">
        <v>66</v>
      </c>
      <c r="C226" s="171">
        <v>161</v>
      </c>
      <c r="D226" s="81"/>
    </row>
    <row r="227" ht="20.1" customHeight="1" spans="1:4">
      <c r="A227" s="162" t="s">
        <v>1310</v>
      </c>
      <c r="B227" s="165" t="s">
        <v>67</v>
      </c>
      <c r="C227" s="171">
        <v>0</v>
      </c>
      <c r="D227" s="81"/>
    </row>
    <row r="228" ht="20.1" customHeight="1" spans="1:4">
      <c r="A228" s="162" t="s">
        <v>1311</v>
      </c>
      <c r="B228" s="165" t="s">
        <v>68</v>
      </c>
      <c r="C228" s="171">
        <v>0</v>
      </c>
      <c r="D228" s="81"/>
    </row>
    <row r="229" ht="20.1" customHeight="1" spans="1:4">
      <c r="A229" s="162" t="s">
        <v>1312</v>
      </c>
      <c r="B229" s="166" t="s">
        <v>75</v>
      </c>
      <c r="C229" s="171">
        <v>48</v>
      </c>
      <c r="D229" s="81"/>
    </row>
    <row r="230" ht="20.1" customHeight="1" spans="1:4">
      <c r="A230" s="162" t="s">
        <v>1313</v>
      </c>
      <c r="B230" s="166" t="s">
        <v>196</v>
      </c>
      <c r="C230" s="171">
        <v>60</v>
      </c>
      <c r="D230" s="81"/>
    </row>
    <row r="231" s="72" customFormat="1" ht="20.1" customHeight="1" spans="1:4">
      <c r="A231" s="162" t="s">
        <v>1314</v>
      </c>
      <c r="B231" s="167" t="s">
        <v>197</v>
      </c>
      <c r="C231" s="168">
        <v>161</v>
      </c>
      <c r="D231" s="86"/>
    </row>
    <row r="232" ht="20.1" customHeight="1" spans="1:4">
      <c r="A232" s="162" t="s">
        <v>1315</v>
      </c>
      <c r="B232" s="81" t="s">
        <v>66</v>
      </c>
      <c r="C232" s="163">
        <v>82</v>
      </c>
      <c r="D232" s="81"/>
    </row>
    <row r="233" ht="20.1" customHeight="1" spans="1:4">
      <c r="A233" s="162" t="s">
        <v>1316</v>
      </c>
      <c r="B233" s="165" t="s">
        <v>67</v>
      </c>
      <c r="C233" s="163">
        <v>0</v>
      </c>
      <c r="D233" s="81"/>
    </row>
    <row r="234" ht="20.1" customHeight="1" spans="1:4">
      <c r="A234" s="162" t="s">
        <v>1317</v>
      </c>
      <c r="B234" s="165" t="s">
        <v>68</v>
      </c>
      <c r="C234" s="163">
        <v>0</v>
      </c>
      <c r="D234" s="81"/>
    </row>
    <row r="235" ht="20.1" customHeight="1" spans="1:4">
      <c r="A235" s="162" t="s">
        <v>1318</v>
      </c>
      <c r="B235" s="165" t="s">
        <v>75</v>
      </c>
      <c r="C235" s="163">
        <v>9</v>
      </c>
      <c r="D235" s="81"/>
    </row>
    <row r="236" ht="20.1" customHeight="1" spans="1:4">
      <c r="A236" s="162" t="s">
        <v>1319</v>
      </c>
      <c r="B236" s="166" t="s">
        <v>198</v>
      </c>
      <c r="C236" s="163">
        <v>70</v>
      </c>
      <c r="D236" s="81"/>
    </row>
    <row r="237" s="72" customFormat="1" ht="20.1" customHeight="1" spans="1:4">
      <c r="A237" s="162" t="s">
        <v>1320</v>
      </c>
      <c r="B237" s="167" t="s">
        <v>199</v>
      </c>
      <c r="C237" s="161">
        <v>74</v>
      </c>
      <c r="D237" s="86"/>
    </row>
    <row r="238" ht="20.1" customHeight="1" spans="1:4">
      <c r="A238" s="162" t="s">
        <v>1321</v>
      </c>
      <c r="B238" s="166" t="s">
        <v>66</v>
      </c>
      <c r="C238" s="163">
        <v>73</v>
      </c>
      <c r="D238" s="81"/>
    </row>
    <row r="239" ht="20.1" customHeight="1" spans="1:4">
      <c r="A239" s="162" t="s">
        <v>1322</v>
      </c>
      <c r="B239" s="165" t="s">
        <v>67</v>
      </c>
      <c r="C239" s="163">
        <v>0</v>
      </c>
      <c r="D239" s="81"/>
    </row>
    <row r="240" ht="20.1" customHeight="1" spans="1:4">
      <c r="A240" s="162" t="s">
        <v>1323</v>
      </c>
      <c r="B240" s="165" t="s">
        <v>68</v>
      </c>
      <c r="C240" s="163">
        <v>0</v>
      </c>
      <c r="D240" s="81"/>
    </row>
    <row r="241" ht="20.1" customHeight="1" spans="1:4">
      <c r="A241" s="162" t="s">
        <v>1324</v>
      </c>
      <c r="B241" s="165" t="s">
        <v>75</v>
      </c>
      <c r="C241" s="163">
        <v>1</v>
      </c>
      <c r="D241" s="81"/>
    </row>
    <row r="242" ht="20.1" customHeight="1" spans="1:4">
      <c r="A242" s="162" t="s">
        <v>1325</v>
      </c>
      <c r="B242" s="166" t="s">
        <v>200</v>
      </c>
      <c r="C242" s="163">
        <v>0</v>
      </c>
      <c r="D242" s="81"/>
    </row>
    <row r="243" ht="20.1" customHeight="1" spans="1:4">
      <c r="A243" s="162" t="s">
        <v>1326</v>
      </c>
      <c r="B243" s="166" t="s">
        <v>201</v>
      </c>
      <c r="C243" s="163">
        <v>0</v>
      </c>
      <c r="D243" s="81"/>
    </row>
    <row r="244" ht="20.1" customHeight="1" spans="1:4">
      <c r="A244" s="162" t="s">
        <v>1327</v>
      </c>
      <c r="B244" s="166" t="s">
        <v>66</v>
      </c>
      <c r="C244" s="163">
        <v>0</v>
      </c>
      <c r="D244" s="81"/>
    </row>
    <row r="245" ht="20.1" customHeight="1" spans="1:4">
      <c r="A245" s="162" t="s">
        <v>1328</v>
      </c>
      <c r="B245" s="81" t="s">
        <v>67</v>
      </c>
      <c r="C245" s="163">
        <v>0</v>
      </c>
      <c r="D245" s="81"/>
    </row>
    <row r="246" ht="20.1" customHeight="1" spans="1:4">
      <c r="A246" s="162" t="s">
        <v>1329</v>
      </c>
      <c r="B246" s="165" t="s">
        <v>68</v>
      </c>
      <c r="C246" s="163">
        <v>0</v>
      </c>
      <c r="D246" s="81"/>
    </row>
    <row r="247" ht="20.1" customHeight="1" spans="1:4">
      <c r="A247" s="162" t="s">
        <v>1330</v>
      </c>
      <c r="B247" s="165" t="s">
        <v>75</v>
      </c>
      <c r="C247" s="163">
        <v>0</v>
      </c>
      <c r="D247" s="81"/>
    </row>
    <row r="248" ht="20.1" customHeight="1" spans="1:4">
      <c r="A248" s="162" t="s">
        <v>1331</v>
      </c>
      <c r="B248" s="165" t="s">
        <v>202</v>
      </c>
      <c r="C248" s="163">
        <v>0</v>
      </c>
      <c r="D248" s="81"/>
    </row>
    <row r="249" s="72" customFormat="1" ht="20.1" customHeight="1" spans="1:4">
      <c r="A249" s="162" t="s">
        <v>1332</v>
      </c>
      <c r="B249" s="167" t="s">
        <v>203</v>
      </c>
      <c r="C249" s="161">
        <v>385</v>
      </c>
      <c r="D249" s="86"/>
    </row>
    <row r="250" ht="20.1" customHeight="1" spans="1:4">
      <c r="A250" s="162" t="s">
        <v>1333</v>
      </c>
      <c r="B250" s="166" t="s">
        <v>66</v>
      </c>
      <c r="C250" s="163">
        <v>240</v>
      </c>
      <c r="D250" s="81"/>
    </row>
    <row r="251" ht="20.1" customHeight="1" spans="1:4">
      <c r="A251" s="162" t="s">
        <v>1334</v>
      </c>
      <c r="B251" s="166" t="s">
        <v>67</v>
      </c>
      <c r="C251" s="163">
        <v>0</v>
      </c>
      <c r="D251" s="81"/>
    </row>
    <row r="252" ht="20.1" customHeight="1" spans="1:4">
      <c r="A252" s="162" t="s">
        <v>1335</v>
      </c>
      <c r="B252" s="165" t="s">
        <v>68</v>
      </c>
      <c r="C252" s="163">
        <v>0</v>
      </c>
      <c r="D252" s="81"/>
    </row>
    <row r="253" ht="20.1" customHeight="1" spans="1:4">
      <c r="A253" s="162" t="s">
        <v>1336</v>
      </c>
      <c r="B253" s="165" t="s">
        <v>75</v>
      </c>
      <c r="C253" s="163">
        <v>0</v>
      </c>
      <c r="D253" s="81"/>
    </row>
    <row r="254" ht="20.1" customHeight="1" spans="1:4">
      <c r="A254" s="162" t="s">
        <v>1337</v>
      </c>
      <c r="B254" s="165" t="s">
        <v>204</v>
      </c>
      <c r="C254" s="163">
        <v>145</v>
      </c>
      <c r="D254" s="81"/>
    </row>
    <row r="255" s="72" customFormat="1" ht="20.1" customHeight="1" spans="1:4">
      <c r="A255" s="162" t="s">
        <v>1338</v>
      </c>
      <c r="B255" s="167" t="s">
        <v>205</v>
      </c>
      <c r="C255" s="161">
        <v>0</v>
      </c>
      <c r="D255" s="86">
        <f>SUM(D256:D257)</f>
        <v>0</v>
      </c>
    </row>
    <row r="256" ht="20.1" customHeight="1" spans="1:4">
      <c r="A256" s="162" t="s">
        <v>1339</v>
      </c>
      <c r="B256" s="166" t="s">
        <v>206</v>
      </c>
      <c r="C256" s="163">
        <v>0</v>
      </c>
      <c r="D256" s="81"/>
    </row>
    <row r="257" ht="20.1" customHeight="1" spans="1:4">
      <c r="A257" s="162" t="s">
        <v>1340</v>
      </c>
      <c r="B257" s="166" t="s">
        <v>207</v>
      </c>
      <c r="C257" s="163">
        <v>0</v>
      </c>
      <c r="D257" s="81"/>
    </row>
    <row r="258" ht="20.1" customHeight="1" spans="1:4">
      <c r="A258" s="162" t="s">
        <v>1341</v>
      </c>
      <c r="B258" s="81" t="s">
        <v>208</v>
      </c>
      <c r="C258" s="163">
        <v>0</v>
      </c>
      <c r="D258" s="81"/>
    </row>
    <row r="259" ht="20.1" customHeight="1" spans="1:4">
      <c r="A259" s="162" t="s">
        <v>1342</v>
      </c>
      <c r="B259" s="165" t="s">
        <v>209</v>
      </c>
      <c r="C259" s="163">
        <v>0</v>
      </c>
      <c r="D259" s="81"/>
    </row>
    <row r="260" ht="20.1" customHeight="1" spans="1:4">
      <c r="A260" s="162" t="s">
        <v>1343</v>
      </c>
      <c r="B260" s="165" t="s">
        <v>210</v>
      </c>
      <c r="C260" s="163">
        <v>0</v>
      </c>
      <c r="D260" s="81"/>
    </row>
    <row r="261" ht="20.1" customHeight="1" spans="1:4">
      <c r="A261" s="162" t="s">
        <v>1344</v>
      </c>
      <c r="B261" s="81" t="s">
        <v>211</v>
      </c>
      <c r="C261" s="163">
        <v>0</v>
      </c>
      <c r="D261" s="81"/>
    </row>
    <row r="262" ht="20.1" customHeight="1" spans="1:4">
      <c r="A262" s="162" t="s">
        <v>1345</v>
      </c>
      <c r="B262" s="166" t="s">
        <v>212</v>
      </c>
      <c r="C262" s="163">
        <v>0</v>
      </c>
      <c r="D262" s="81"/>
    </row>
    <row r="263" ht="20.1" customHeight="1" spans="1:4">
      <c r="A263" s="162" t="s">
        <v>1346</v>
      </c>
      <c r="B263" s="166" t="s">
        <v>213</v>
      </c>
      <c r="C263" s="163">
        <v>0</v>
      </c>
      <c r="D263" s="81"/>
    </row>
    <row r="264" ht="20.1" customHeight="1" spans="1:4">
      <c r="A264" s="162" t="s">
        <v>1347</v>
      </c>
      <c r="B264" s="165" t="s">
        <v>214</v>
      </c>
      <c r="C264" s="163">
        <v>0</v>
      </c>
      <c r="D264" s="81"/>
    </row>
    <row r="265" ht="20.1" customHeight="1" spans="1:4">
      <c r="A265" s="162" t="s">
        <v>1348</v>
      </c>
      <c r="B265" s="165" t="s">
        <v>215</v>
      </c>
      <c r="C265" s="163">
        <v>0</v>
      </c>
      <c r="D265" s="81"/>
    </row>
    <row r="266" ht="20.1" customHeight="1" spans="1:4">
      <c r="A266" s="162" t="s">
        <v>1349</v>
      </c>
      <c r="B266" s="165" t="s">
        <v>216</v>
      </c>
      <c r="C266" s="163">
        <v>0</v>
      </c>
      <c r="D266" s="81"/>
    </row>
    <row r="267" ht="20.1" customHeight="1" spans="1:4">
      <c r="A267" s="162" t="s">
        <v>1350</v>
      </c>
      <c r="B267" s="166" t="s">
        <v>217</v>
      </c>
      <c r="C267" s="163">
        <v>0</v>
      </c>
      <c r="D267" s="81"/>
    </row>
    <row r="268" ht="20.1" customHeight="1" spans="1:4">
      <c r="A268" s="162" t="s">
        <v>1351</v>
      </c>
      <c r="B268" s="166" t="s">
        <v>218</v>
      </c>
      <c r="C268" s="163">
        <v>0</v>
      </c>
      <c r="D268" s="81"/>
    </row>
    <row r="269" ht="20.1" customHeight="1" spans="1:4">
      <c r="A269" s="162" t="s">
        <v>1352</v>
      </c>
      <c r="B269" s="166" t="s">
        <v>219</v>
      </c>
      <c r="C269" s="163">
        <v>0</v>
      </c>
      <c r="D269" s="81"/>
    </row>
    <row r="270" ht="20.1" customHeight="1" spans="1:4">
      <c r="A270" s="162" t="s">
        <v>1353</v>
      </c>
      <c r="B270" s="166" t="s">
        <v>220</v>
      </c>
      <c r="C270" s="163">
        <v>0</v>
      </c>
      <c r="D270" s="81"/>
    </row>
    <row r="271" ht="20.1" customHeight="1" spans="1:4">
      <c r="A271" s="162" t="s">
        <v>1354</v>
      </c>
      <c r="B271" s="166" t="s">
        <v>221</v>
      </c>
      <c r="C271" s="163">
        <v>0</v>
      </c>
      <c r="D271" s="81"/>
    </row>
    <row r="272" s="72" customFormat="1" ht="20.1" customHeight="1" spans="1:4">
      <c r="A272" s="162" t="s">
        <v>1355</v>
      </c>
      <c r="B272" s="86" t="s">
        <v>222</v>
      </c>
      <c r="C272" s="161">
        <v>3339</v>
      </c>
      <c r="D272" s="86"/>
    </row>
    <row r="273" s="72" customFormat="1" ht="20.1" customHeight="1" spans="1:4">
      <c r="A273" s="162" t="s">
        <v>1356</v>
      </c>
      <c r="B273" s="164" t="s">
        <v>223</v>
      </c>
      <c r="C273" s="161">
        <v>80</v>
      </c>
      <c r="D273" s="86"/>
    </row>
    <row r="274" ht="20.1" customHeight="1" spans="1:4">
      <c r="A274" s="162" t="s">
        <v>1357</v>
      </c>
      <c r="B274" s="165" t="s">
        <v>224</v>
      </c>
      <c r="C274" s="163">
        <v>20</v>
      </c>
      <c r="D274" s="81"/>
    </row>
    <row r="275" ht="20.1" customHeight="1" spans="1:4">
      <c r="A275" s="162" t="s">
        <v>1358</v>
      </c>
      <c r="B275" s="165" t="s">
        <v>225</v>
      </c>
      <c r="C275" s="163">
        <v>0</v>
      </c>
      <c r="D275" s="81"/>
    </row>
    <row r="276" ht="20.1" customHeight="1" spans="1:4">
      <c r="A276" s="162" t="s">
        <v>1359</v>
      </c>
      <c r="B276" s="166" t="s">
        <v>226</v>
      </c>
      <c r="C276" s="163">
        <v>60</v>
      </c>
      <c r="D276" s="81"/>
    </row>
    <row r="277" ht="20.1" customHeight="1" spans="1:4">
      <c r="A277" s="162" t="s">
        <v>1360</v>
      </c>
      <c r="B277" s="166" t="s">
        <v>227</v>
      </c>
      <c r="C277" s="163">
        <v>0</v>
      </c>
      <c r="D277" s="81"/>
    </row>
    <row r="278" ht="20.1" customHeight="1" spans="1:4">
      <c r="A278" s="162" t="s">
        <v>1361</v>
      </c>
      <c r="B278" s="166" t="s">
        <v>228</v>
      </c>
      <c r="C278" s="163">
        <v>0</v>
      </c>
      <c r="D278" s="81"/>
    </row>
    <row r="279" ht="20.1" customHeight="1" spans="1:4">
      <c r="A279" s="162" t="s">
        <v>1362</v>
      </c>
      <c r="B279" s="165" t="s">
        <v>229</v>
      </c>
      <c r="C279" s="163">
        <v>0</v>
      </c>
      <c r="D279" s="81"/>
    </row>
    <row r="280" ht="20.1" customHeight="1" spans="1:4">
      <c r="A280" s="162" t="s">
        <v>1363</v>
      </c>
      <c r="B280" s="165" t="s">
        <v>230</v>
      </c>
      <c r="C280" s="163">
        <v>0</v>
      </c>
      <c r="D280" s="81"/>
    </row>
    <row r="281" ht="20.1" customHeight="1" spans="1:4">
      <c r="A281" s="162" t="s">
        <v>1364</v>
      </c>
      <c r="B281" s="165" t="s">
        <v>231</v>
      </c>
      <c r="C281" s="163">
        <v>0</v>
      </c>
      <c r="D281" s="81"/>
    </row>
    <row r="282" ht="20.1" customHeight="1" spans="1:4">
      <c r="A282" s="162" t="s">
        <v>1365</v>
      </c>
      <c r="B282" s="166" t="s">
        <v>232</v>
      </c>
      <c r="C282" s="163">
        <v>0</v>
      </c>
      <c r="D282" s="81"/>
    </row>
    <row r="283" ht="20.1" customHeight="1" spans="1:4">
      <c r="A283" s="162" t="s">
        <v>1366</v>
      </c>
      <c r="B283" s="166" t="s">
        <v>233</v>
      </c>
      <c r="C283" s="163">
        <v>1901</v>
      </c>
      <c r="D283" s="81"/>
    </row>
    <row r="284" ht="20.1" customHeight="1" spans="1:4">
      <c r="A284" s="162" t="s">
        <v>1367</v>
      </c>
      <c r="B284" s="166" t="s">
        <v>66</v>
      </c>
      <c r="C284" s="163">
        <v>1450</v>
      </c>
      <c r="D284" s="81"/>
    </row>
    <row r="285" ht="20.1" customHeight="1" spans="1:4">
      <c r="A285" s="162" t="s">
        <v>1368</v>
      </c>
      <c r="B285" s="81" t="s">
        <v>67</v>
      </c>
      <c r="C285" s="163">
        <v>0</v>
      </c>
      <c r="D285" s="81"/>
    </row>
    <row r="286" ht="20.1" customHeight="1" spans="1:4">
      <c r="A286" s="162" t="s">
        <v>1369</v>
      </c>
      <c r="B286" s="165" t="s">
        <v>68</v>
      </c>
      <c r="C286" s="163">
        <v>0</v>
      </c>
      <c r="D286" s="81"/>
    </row>
    <row r="287" ht="20.1" customHeight="1" spans="1:4">
      <c r="A287" s="162" t="s">
        <v>1370</v>
      </c>
      <c r="B287" s="165" t="s">
        <v>234</v>
      </c>
      <c r="C287" s="163">
        <v>0</v>
      </c>
      <c r="D287" s="81"/>
    </row>
    <row r="288" ht="20.1" customHeight="1" spans="1:4">
      <c r="A288" s="162" t="s">
        <v>1371</v>
      </c>
      <c r="B288" s="165" t="s">
        <v>235</v>
      </c>
      <c r="C288" s="163">
        <v>0</v>
      </c>
      <c r="D288" s="81"/>
    </row>
    <row r="289" ht="20.1" customHeight="1" spans="1:4">
      <c r="A289" s="162" t="s">
        <v>1372</v>
      </c>
      <c r="B289" s="166" t="s">
        <v>236</v>
      </c>
      <c r="C289" s="163">
        <v>0</v>
      </c>
      <c r="D289" s="81"/>
    </row>
    <row r="290" ht="20.1" customHeight="1" spans="1:4">
      <c r="A290" s="162" t="s">
        <v>1373</v>
      </c>
      <c r="B290" s="166" t="s">
        <v>237</v>
      </c>
      <c r="C290" s="163">
        <v>0</v>
      </c>
      <c r="D290" s="81"/>
    </row>
    <row r="291" ht="20.1" customHeight="1" spans="1:4">
      <c r="A291" s="162" t="s">
        <v>1374</v>
      </c>
      <c r="B291" s="166" t="s">
        <v>238</v>
      </c>
      <c r="C291" s="163">
        <v>0</v>
      </c>
      <c r="D291" s="81"/>
    </row>
    <row r="292" ht="20.1" customHeight="1" spans="1:4">
      <c r="A292" s="162" t="s">
        <v>1375</v>
      </c>
      <c r="B292" s="165" t="s">
        <v>239</v>
      </c>
      <c r="C292" s="163">
        <v>0</v>
      </c>
      <c r="D292" s="81"/>
    </row>
    <row r="293" ht="20.1" customHeight="1" spans="1:4">
      <c r="A293" s="162" t="s">
        <v>1376</v>
      </c>
      <c r="B293" s="165" t="s">
        <v>240</v>
      </c>
      <c r="C293" s="163">
        <v>0</v>
      </c>
      <c r="D293" s="81"/>
    </row>
    <row r="294" ht="20.1" customHeight="1" spans="1:4">
      <c r="A294" s="162" t="s">
        <v>1377</v>
      </c>
      <c r="B294" s="165" t="s">
        <v>241</v>
      </c>
      <c r="C294" s="163">
        <v>5</v>
      </c>
      <c r="D294" s="81"/>
    </row>
    <row r="295" ht="20.1" customHeight="1" spans="1:4">
      <c r="A295" s="162" t="s">
        <v>1378</v>
      </c>
      <c r="B295" s="166" t="s">
        <v>242</v>
      </c>
      <c r="C295" s="163">
        <v>78</v>
      </c>
      <c r="D295" s="81"/>
    </row>
    <row r="296" ht="20.1" customHeight="1" spans="1:4">
      <c r="A296" s="162" t="s">
        <v>1379</v>
      </c>
      <c r="B296" s="166" t="s">
        <v>243</v>
      </c>
      <c r="C296" s="163">
        <v>0</v>
      </c>
      <c r="D296" s="81"/>
    </row>
    <row r="297" ht="20.1" customHeight="1" spans="1:4">
      <c r="A297" s="162" t="s">
        <v>1380</v>
      </c>
      <c r="B297" s="166" t="s">
        <v>244</v>
      </c>
      <c r="C297" s="163">
        <v>0</v>
      </c>
      <c r="D297" s="81"/>
    </row>
    <row r="298" ht="20.1" customHeight="1" spans="1:4">
      <c r="A298" s="162" t="s">
        <v>1381</v>
      </c>
      <c r="B298" s="81" t="s">
        <v>245</v>
      </c>
      <c r="C298" s="163">
        <v>0</v>
      </c>
      <c r="D298" s="81"/>
    </row>
    <row r="299" ht="20.1" customHeight="1" spans="1:4">
      <c r="A299" s="162" t="s">
        <v>1382</v>
      </c>
      <c r="B299" s="165" t="s">
        <v>246</v>
      </c>
      <c r="C299" s="163">
        <v>0</v>
      </c>
      <c r="D299" s="81"/>
    </row>
    <row r="300" ht="20.1" customHeight="1" spans="1:4">
      <c r="A300" s="162" t="s">
        <v>1383</v>
      </c>
      <c r="B300" s="165" t="s">
        <v>247</v>
      </c>
      <c r="C300" s="163">
        <v>25</v>
      </c>
      <c r="D300" s="81"/>
    </row>
    <row r="301" ht="20.1" customHeight="1" spans="1:4">
      <c r="A301" s="162" t="s">
        <v>1384</v>
      </c>
      <c r="B301" s="165" t="s">
        <v>248</v>
      </c>
      <c r="C301" s="163">
        <v>0</v>
      </c>
      <c r="D301" s="81"/>
    </row>
    <row r="302" ht="20.1" customHeight="1" spans="1:4">
      <c r="A302" s="162" t="s">
        <v>1385</v>
      </c>
      <c r="B302" s="166" t="s">
        <v>109</v>
      </c>
      <c r="C302" s="163">
        <v>0</v>
      </c>
      <c r="D302" s="81"/>
    </row>
    <row r="303" ht="20.1" customHeight="1" spans="1:4">
      <c r="A303" s="162" t="s">
        <v>1386</v>
      </c>
      <c r="B303" s="166" t="s">
        <v>75</v>
      </c>
      <c r="C303" s="163">
        <v>0</v>
      </c>
      <c r="D303" s="81"/>
    </row>
    <row r="304" ht="20.1" customHeight="1" spans="1:4">
      <c r="A304" s="162" t="s">
        <v>1387</v>
      </c>
      <c r="B304" s="166" t="s">
        <v>249</v>
      </c>
      <c r="C304" s="163">
        <v>343</v>
      </c>
      <c r="D304" s="81"/>
    </row>
    <row r="305" ht="20.1" customHeight="1" spans="1:4">
      <c r="A305" s="162" t="s">
        <v>1388</v>
      </c>
      <c r="B305" s="165" t="s">
        <v>250</v>
      </c>
      <c r="C305" s="163">
        <v>0</v>
      </c>
      <c r="D305" s="81"/>
    </row>
    <row r="306" ht="20.1" customHeight="1" spans="1:4">
      <c r="A306" s="162" t="s">
        <v>1389</v>
      </c>
      <c r="B306" s="165" t="s">
        <v>66</v>
      </c>
      <c r="C306" s="163">
        <v>0</v>
      </c>
      <c r="D306" s="81"/>
    </row>
    <row r="307" ht="20.1" customHeight="1" spans="1:4">
      <c r="A307" s="162" t="s">
        <v>1390</v>
      </c>
      <c r="B307" s="165" t="s">
        <v>67</v>
      </c>
      <c r="C307" s="163">
        <v>0</v>
      </c>
      <c r="D307" s="81"/>
    </row>
    <row r="308" ht="20.1" customHeight="1" spans="1:4">
      <c r="A308" s="162" t="s">
        <v>1391</v>
      </c>
      <c r="B308" s="166" t="s">
        <v>68</v>
      </c>
      <c r="C308" s="163">
        <v>0</v>
      </c>
      <c r="D308" s="81"/>
    </row>
    <row r="309" ht="20.1" customHeight="1" spans="1:4">
      <c r="A309" s="162" t="s">
        <v>1392</v>
      </c>
      <c r="B309" s="166" t="s">
        <v>251</v>
      </c>
      <c r="C309" s="163">
        <v>0</v>
      </c>
      <c r="D309" s="81"/>
    </row>
    <row r="310" ht="20.1" customHeight="1" spans="1:4">
      <c r="A310" s="162" t="s">
        <v>1393</v>
      </c>
      <c r="B310" s="166" t="s">
        <v>75</v>
      </c>
      <c r="C310" s="163">
        <v>0</v>
      </c>
      <c r="D310" s="81"/>
    </row>
    <row r="311" ht="20.1" customHeight="1" spans="1:4">
      <c r="A311" s="162" t="s">
        <v>1394</v>
      </c>
      <c r="B311" s="81" t="s">
        <v>252</v>
      </c>
      <c r="C311" s="163">
        <v>0</v>
      </c>
      <c r="D311" s="81"/>
    </row>
    <row r="312" ht="20.1" customHeight="1" spans="1:4">
      <c r="A312" s="162" t="s">
        <v>1395</v>
      </c>
      <c r="B312" s="165" t="s">
        <v>253</v>
      </c>
      <c r="C312" s="163">
        <v>385</v>
      </c>
      <c r="D312" s="81"/>
    </row>
    <row r="313" ht="20.1" customHeight="1" spans="1:4">
      <c r="A313" s="162" t="s">
        <v>1396</v>
      </c>
      <c r="B313" s="165" t="s">
        <v>66</v>
      </c>
      <c r="C313" s="163">
        <v>266</v>
      </c>
      <c r="D313" s="81"/>
    </row>
    <row r="314" ht="20.1" customHeight="1" spans="1:4">
      <c r="A314" s="162" t="s">
        <v>1397</v>
      </c>
      <c r="B314" s="165" t="s">
        <v>67</v>
      </c>
      <c r="C314" s="163">
        <v>0</v>
      </c>
      <c r="D314" s="81"/>
    </row>
    <row r="315" ht="20.1" customHeight="1" spans="1:4">
      <c r="A315" s="162" t="s">
        <v>1398</v>
      </c>
      <c r="B315" s="166" t="s">
        <v>68</v>
      </c>
      <c r="C315" s="163">
        <v>0</v>
      </c>
      <c r="D315" s="81"/>
    </row>
    <row r="316" ht="20.1" customHeight="1" spans="1:4">
      <c r="A316" s="162" t="s">
        <v>1399</v>
      </c>
      <c r="B316" s="166" t="s">
        <v>254</v>
      </c>
      <c r="C316" s="163">
        <v>5</v>
      </c>
      <c r="D316" s="81"/>
    </row>
    <row r="317" ht="20.1" customHeight="1" spans="1:4">
      <c r="A317" s="162" t="s">
        <v>1400</v>
      </c>
      <c r="B317" s="166" t="s">
        <v>255</v>
      </c>
      <c r="C317" s="163">
        <v>0</v>
      </c>
      <c r="D317" s="81"/>
    </row>
    <row r="318" ht="20.1" customHeight="1" spans="1:4">
      <c r="A318" s="162" t="s">
        <v>1401</v>
      </c>
      <c r="B318" s="165" t="s">
        <v>256</v>
      </c>
      <c r="C318" s="163">
        <v>0</v>
      </c>
      <c r="D318" s="81"/>
    </row>
    <row r="319" ht="20.1" customHeight="1" spans="1:4">
      <c r="A319" s="162" t="s">
        <v>1402</v>
      </c>
      <c r="B319" s="165" t="s">
        <v>257</v>
      </c>
      <c r="C319" s="163">
        <v>0</v>
      </c>
      <c r="D319" s="81"/>
    </row>
    <row r="320" ht="20.1" customHeight="1" spans="1:4">
      <c r="A320" s="162" t="s">
        <v>1403</v>
      </c>
      <c r="B320" s="165" t="s">
        <v>258</v>
      </c>
      <c r="C320" s="163">
        <v>0</v>
      </c>
      <c r="D320" s="81"/>
    </row>
    <row r="321" ht="20.1" customHeight="1" spans="1:4">
      <c r="A321" s="162" t="s">
        <v>1404</v>
      </c>
      <c r="B321" s="166" t="s">
        <v>259</v>
      </c>
      <c r="C321" s="163">
        <v>0</v>
      </c>
      <c r="D321" s="81"/>
    </row>
    <row r="322" ht="20.1" customHeight="1" spans="1:4">
      <c r="A322" s="162" t="s">
        <v>1405</v>
      </c>
      <c r="B322" s="166" t="s">
        <v>75</v>
      </c>
      <c r="C322" s="163">
        <v>0</v>
      </c>
      <c r="D322" s="81"/>
    </row>
    <row r="323" ht="20.1" customHeight="1" spans="1:4">
      <c r="A323" s="162" t="s">
        <v>1406</v>
      </c>
      <c r="B323" s="166" t="s">
        <v>260</v>
      </c>
      <c r="C323" s="163">
        <v>114</v>
      </c>
      <c r="D323" s="81"/>
    </row>
    <row r="324" ht="20.1" customHeight="1" spans="1:4">
      <c r="A324" s="162" t="s">
        <v>1407</v>
      </c>
      <c r="B324" s="81" t="s">
        <v>261</v>
      </c>
      <c r="C324" s="163">
        <v>698</v>
      </c>
      <c r="D324" s="81"/>
    </row>
    <row r="325" ht="20.1" customHeight="1" spans="1:4">
      <c r="A325" s="162" t="s">
        <v>1408</v>
      </c>
      <c r="B325" s="165" t="s">
        <v>66</v>
      </c>
      <c r="C325" s="163">
        <v>503</v>
      </c>
      <c r="D325" s="81"/>
    </row>
    <row r="326" ht="20.1" customHeight="1" spans="1:4">
      <c r="A326" s="162" t="s">
        <v>1409</v>
      </c>
      <c r="B326" s="165" t="s">
        <v>67</v>
      </c>
      <c r="C326" s="163">
        <v>0</v>
      </c>
      <c r="D326" s="81"/>
    </row>
    <row r="327" ht="20.1" customHeight="1" spans="1:4">
      <c r="A327" s="162" t="s">
        <v>1410</v>
      </c>
      <c r="B327" s="165" t="s">
        <v>68</v>
      </c>
      <c r="C327" s="163">
        <v>0</v>
      </c>
      <c r="D327" s="81"/>
    </row>
    <row r="328" ht="20.1" customHeight="1" spans="1:4">
      <c r="A328" s="162" t="s">
        <v>1411</v>
      </c>
      <c r="B328" s="166" t="s">
        <v>262</v>
      </c>
      <c r="C328" s="163">
        <v>0</v>
      </c>
      <c r="D328" s="81"/>
    </row>
    <row r="329" ht="20.1" customHeight="1" spans="1:4">
      <c r="A329" s="162" t="s">
        <v>1412</v>
      </c>
      <c r="B329" s="166" t="s">
        <v>263</v>
      </c>
      <c r="C329" s="163">
        <v>0</v>
      </c>
      <c r="D329" s="81"/>
    </row>
    <row r="330" ht="20.1" customHeight="1" spans="1:4">
      <c r="A330" s="162" t="s">
        <v>1413</v>
      </c>
      <c r="B330" s="166" t="s">
        <v>264</v>
      </c>
      <c r="C330" s="163">
        <v>0</v>
      </c>
      <c r="D330" s="81"/>
    </row>
    <row r="331" ht="20.1" customHeight="1" spans="1:4">
      <c r="A331" s="162" t="s">
        <v>1414</v>
      </c>
      <c r="B331" s="165" t="s">
        <v>75</v>
      </c>
      <c r="C331" s="163">
        <v>0</v>
      </c>
      <c r="D331" s="81"/>
    </row>
    <row r="332" ht="20.1" customHeight="1" spans="1:4">
      <c r="A332" s="162" t="s">
        <v>1415</v>
      </c>
      <c r="B332" s="165" t="s">
        <v>265</v>
      </c>
      <c r="C332" s="163">
        <v>195</v>
      </c>
      <c r="D332" s="81"/>
    </row>
    <row r="333" ht="20.1" customHeight="1" spans="1:4">
      <c r="A333" s="162" t="s">
        <v>1416</v>
      </c>
      <c r="B333" s="165" t="s">
        <v>266</v>
      </c>
      <c r="C333" s="163">
        <v>270</v>
      </c>
      <c r="D333" s="81"/>
    </row>
    <row r="334" ht="20.1" customHeight="1" spans="1:4">
      <c r="A334" s="162" t="s">
        <v>1417</v>
      </c>
      <c r="B334" s="166" t="s">
        <v>66</v>
      </c>
      <c r="C334" s="163">
        <v>152</v>
      </c>
      <c r="D334" s="81"/>
    </row>
    <row r="335" ht="20.1" customHeight="1" spans="1:4">
      <c r="A335" s="162" t="s">
        <v>1418</v>
      </c>
      <c r="B335" s="166" t="s">
        <v>67</v>
      </c>
      <c r="C335" s="163">
        <v>0</v>
      </c>
      <c r="D335" s="81"/>
    </row>
    <row r="336" ht="20.1" customHeight="1" spans="1:4">
      <c r="A336" s="162" t="s">
        <v>1419</v>
      </c>
      <c r="B336" s="166" t="s">
        <v>68</v>
      </c>
      <c r="C336" s="163">
        <v>0</v>
      </c>
      <c r="D336" s="81"/>
    </row>
    <row r="337" ht="20.1" customHeight="1" spans="1:4">
      <c r="A337" s="162" t="s">
        <v>1420</v>
      </c>
      <c r="B337" s="81" t="s">
        <v>267</v>
      </c>
      <c r="C337" s="163">
        <v>8</v>
      </c>
      <c r="D337" s="81"/>
    </row>
    <row r="338" ht="20.1" customHeight="1" spans="1:4">
      <c r="A338" s="162" t="s">
        <v>1421</v>
      </c>
      <c r="B338" s="165" t="s">
        <v>268</v>
      </c>
      <c r="C338" s="163">
        <v>10</v>
      </c>
      <c r="D338" s="81"/>
    </row>
    <row r="339" ht="20.1" customHeight="1" spans="1:4">
      <c r="A339" s="162" t="s">
        <v>1422</v>
      </c>
      <c r="B339" s="165" t="s">
        <v>269</v>
      </c>
      <c r="C339" s="163">
        <v>32</v>
      </c>
      <c r="D339" s="81"/>
    </row>
    <row r="340" ht="20.1" customHeight="1" spans="1:4">
      <c r="A340" s="162" t="s">
        <v>1423</v>
      </c>
      <c r="B340" s="165" t="s">
        <v>270</v>
      </c>
      <c r="C340" s="163">
        <v>8</v>
      </c>
      <c r="D340" s="81"/>
    </row>
    <row r="341" ht="20.1" customHeight="1" spans="1:4">
      <c r="A341" s="162" t="s">
        <v>1424</v>
      </c>
      <c r="B341" s="166" t="s">
        <v>271</v>
      </c>
      <c r="C341" s="163">
        <v>0</v>
      </c>
      <c r="D341" s="81"/>
    </row>
    <row r="342" ht="20.1" customHeight="1" spans="1:4">
      <c r="A342" s="162" t="s">
        <v>1425</v>
      </c>
      <c r="B342" s="166" t="s">
        <v>272</v>
      </c>
      <c r="C342" s="163">
        <v>0</v>
      </c>
      <c r="D342" s="81"/>
    </row>
    <row r="343" ht="20.1" customHeight="1" spans="1:4">
      <c r="A343" s="162" t="s">
        <v>1426</v>
      </c>
      <c r="B343" s="166" t="s">
        <v>273</v>
      </c>
      <c r="C343" s="163">
        <v>3</v>
      </c>
      <c r="D343" s="81"/>
    </row>
    <row r="344" ht="20.1" customHeight="1" spans="1:4">
      <c r="A344" s="162" t="s">
        <v>1427</v>
      </c>
      <c r="B344" s="166" t="s">
        <v>274</v>
      </c>
      <c r="C344" s="163">
        <v>0</v>
      </c>
      <c r="D344" s="81"/>
    </row>
    <row r="345" ht="20.1" customHeight="1" spans="1:4">
      <c r="A345" s="162" t="s">
        <v>1428</v>
      </c>
      <c r="B345" s="166" t="s">
        <v>75</v>
      </c>
      <c r="C345" s="163">
        <v>8</v>
      </c>
      <c r="D345" s="81"/>
    </row>
    <row r="346" ht="20.1" customHeight="1" spans="1:4">
      <c r="A346" s="162" t="s">
        <v>1429</v>
      </c>
      <c r="B346" s="165" t="s">
        <v>275</v>
      </c>
      <c r="C346" s="163">
        <v>49</v>
      </c>
      <c r="D346" s="81"/>
    </row>
    <row r="347" ht="20.1" customHeight="1" spans="1:4">
      <c r="A347" s="162" t="s">
        <v>1430</v>
      </c>
      <c r="B347" s="165" t="s">
        <v>276</v>
      </c>
      <c r="C347" s="163">
        <v>0</v>
      </c>
      <c r="D347" s="81"/>
    </row>
    <row r="348" ht="20.1" customHeight="1" spans="1:4">
      <c r="A348" s="162" t="s">
        <v>1431</v>
      </c>
      <c r="B348" s="165" t="s">
        <v>66</v>
      </c>
      <c r="C348" s="163">
        <v>0</v>
      </c>
      <c r="D348" s="81"/>
    </row>
    <row r="349" ht="20.1" customHeight="1" spans="1:4">
      <c r="A349" s="162" t="s">
        <v>1432</v>
      </c>
      <c r="B349" s="166" t="s">
        <v>67</v>
      </c>
      <c r="C349" s="163">
        <v>0</v>
      </c>
      <c r="D349" s="81"/>
    </row>
    <row r="350" ht="20.1" customHeight="1" spans="1:4">
      <c r="A350" s="162" t="s">
        <v>1433</v>
      </c>
      <c r="B350" s="166" t="s">
        <v>68</v>
      </c>
      <c r="C350" s="163">
        <v>0</v>
      </c>
      <c r="D350" s="81"/>
    </row>
    <row r="351" ht="20.1" customHeight="1" spans="1:4">
      <c r="A351" s="162" t="s">
        <v>1434</v>
      </c>
      <c r="B351" s="166" t="s">
        <v>277</v>
      </c>
      <c r="C351" s="163">
        <v>0</v>
      </c>
      <c r="D351" s="81"/>
    </row>
    <row r="352" ht="20.1" customHeight="1" spans="1:4">
      <c r="A352" s="162" t="s">
        <v>1435</v>
      </c>
      <c r="B352" s="81" t="s">
        <v>278</v>
      </c>
      <c r="C352" s="163">
        <v>0</v>
      </c>
      <c r="D352" s="81"/>
    </row>
    <row r="353" ht="20.1" customHeight="1" spans="1:4">
      <c r="A353" s="162" t="s">
        <v>1436</v>
      </c>
      <c r="B353" s="165" t="s">
        <v>279</v>
      </c>
      <c r="C353" s="163">
        <v>0</v>
      </c>
      <c r="D353" s="81"/>
    </row>
    <row r="354" ht="20.1" customHeight="1" spans="1:4">
      <c r="A354" s="162" t="s">
        <v>1437</v>
      </c>
      <c r="B354" s="165" t="s">
        <v>75</v>
      </c>
      <c r="C354" s="163">
        <v>0</v>
      </c>
      <c r="D354" s="81"/>
    </row>
    <row r="355" ht="20.1" customHeight="1" spans="1:4">
      <c r="A355" s="162" t="s">
        <v>1438</v>
      </c>
      <c r="B355" s="165" t="s">
        <v>280</v>
      </c>
      <c r="C355" s="163">
        <v>0</v>
      </c>
      <c r="D355" s="81"/>
    </row>
    <row r="356" ht="20.1" customHeight="1" spans="1:4">
      <c r="A356" s="162" t="s">
        <v>1439</v>
      </c>
      <c r="B356" s="166" t="s">
        <v>281</v>
      </c>
      <c r="C356" s="163">
        <v>0</v>
      </c>
      <c r="D356" s="81"/>
    </row>
    <row r="357" ht="20.1" customHeight="1" spans="1:4">
      <c r="A357" s="162" t="s">
        <v>1440</v>
      </c>
      <c r="B357" s="166" t="s">
        <v>66</v>
      </c>
      <c r="C357" s="163">
        <v>0</v>
      </c>
      <c r="D357" s="81"/>
    </row>
    <row r="358" ht="20.1" customHeight="1" spans="1:4">
      <c r="A358" s="162" t="s">
        <v>1441</v>
      </c>
      <c r="B358" s="166" t="s">
        <v>67</v>
      </c>
      <c r="C358" s="163">
        <v>0</v>
      </c>
      <c r="D358" s="81"/>
    </row>
    <row r="359" ht="20.1" customHeight="1" spans="1:4">
      <c r="A359" s="162" t="s">
        <v>1442</v>
      </c>
      <c r="B359" s="165" t="s">
        <v>68</v>
      </c>
      <c r="C359" s="163">
        <v>0</v>
      </c>
      <c r="D359" s="81"/>
    </row>
    <row r="360" ht="20.1" customHeight="1" spans="1:4">
      <c r="A360" s="162" t="s">
        <v>1443</v>
      </c>
      <c r="B360" s="165" t="s">
        <v>282</v>
      </c>
      <c r="C360" s="163">
        <v>0</v>
      </c>
      <c r="D360" s="81"/>
    </row>
    <row r="361" ht="20.1" customHeight="1" spans="1:4">
      <c r="A361" s="162" t="s">
        <v>1444</v>
      </c>
      <c r="B361" s="165" t="s">
        <v>283</v>
      </c>
      <c r="C361" s="163">
        <v>0</v>
      </c>
      <c r="D361" s="81"/>
    </row>
    <row r="362" ht="20.1" customHeight="1" spans="1:4">
      <c r="A362" s="162" t="s">
        <v>1445</v>
      </c>
      <c r="B362" s="166" t="s">
        <v>284</v>
      </c>
      <c r="C362" s="163">
        <v>0</v>
      </c>
      <c r="D362" s="81"/>
    </row>
    <row r="363" ht="20.1" customHeight="1" spans="1:4">
      <c r="A363" s="162" t="s">
        <v>1446</v>
      </c>
      <c r="B363" s="166" t="s">
        <v>75</v>
      </c>
      <c r="C363" s="163">
        <v>0</v>
      </c>
      <c r="D363" s="81"/>
    </row>
    <row r="364" ht="20.1" customHeight="1" spans="1:4">
      <c r="A364" s="162" t="s">
        <v>1447</v>
      </c>
      <c r="B364" s="166" t="s">
        <v>285</v>
      </c>
      <c r="C364" s="163">
        <v>0</v>
      </c>
      <c r="D364" s="81"/>
    </row>
    <row r="365" ht="20.1" customHeight="1" spans="1:4">
      <c r="A365" s="162" t="s">
        <v>1448</v>
      </c>
      <c r="B365" s="81" t="s">
        <v>286</v>
      </c>
      <c r="C365" s="163">
        <v>0</v>
      </c>
      <c r="D365" s="81"/>
    </row>
    <row r="366" ht="20.1" customHeight="1" spans="1:4">
      <c r="A366" s="162" t="s">
        <v>1449</v>
      </c>
      <c r="B366" s="165" t="s">
        <v>66</v>
      </c>
      <c r="C366" s="163">
        <v>0</v>
      </c>
      <c r="D366" s="81"/>
    </row>
    <row r="367" ht="20.1" customHeight="1" spans="1:4">
      <c r="A367" s="162" t="s">
        <v>1450</v>
      </c>
      <c r="B367" s="165" t="s">
        <v>67</v>
      </c>
      <c r="C367" s="163">
        <v>0</v>
      </c>
      <c r="D367" s="81"/>
    </row>
    <row r="368" ht="20.1" customHeight="1" spans="1:4">
      <c r="A368" s="162" t="s">
        <v>1451</v>
      </c>
      <c r="B368" s="165" t="s">
        <v>68</v>
      </c>
      <c r="C368" s="163">
        <v>0</v>
      </c>
      <c r="D368" s="81"/>
    </row>
    <row r="369" ht="20.1" customHeight="1" spans="1:4">
      <c r="A369" s="162" t="s">
        <v>1452</v>
      </c>
      <c r="B369" s="166" t="s">
        <v>287</v>
      </c>
      <c r="C369" s="163">
        <v>0</v>
      </c>
      <c r="D369" s="81"/>
    </row>
    <row r="370" ht="20.1" customHeight="1" spans="1:4">
      <c r="A370" s="162" t="s">
        <v>1453</v>
      </c>
      <c r="B370" s="166" t="s">
        <v>288</v>
      </c>
      <c r="C370" s="163">
        <v>0</v>
      </c>
      <c r="D370" s="81"/>
    </row>
    <row r="371" ht="20.1" customHeight="1" spans="1:4">
      <c r="A371" s="162" t="s">
        <v>1454</v>
      </c>
      <c r="B371" s="166" t="s">
        <v>75</v>
      </c>
      <c r="C371" s="163">
        <v>0</v>
      </c>
      <c r="D371" s="81"/>
    </row>
    <row r="372" ht="20.1" customHeight="1" spans="1:4">
      <c r="A372" s="162" t="s">
        <v>1455</v>
      </c>
      <c r="B372" s="165" t="s">
        <v>289</v>
      </c>
      <c r="C372" s="163">
        <v>0</v>
      </c>
      <c r="D372" s="81"/>
    </row>
    <row r="373" ht="20.1" customHeight="1" spans="1:4">
      <c r="A373" s="162" t="s">
        <v>1456</v>
      </c>
      <c r="B373" s="165" t="s">
        <v>290</v>
      </c>
      <c r="C373" s="163">
        <v>0</v>
      </c>
      <c r="D373" s="81"/>
    </row>
    <row r="374" ht="20.1" customHeight="1" spans="1:4">
      <c r="A374" s="162" t="s">
        <v>1457</v>
      </c>
      <c r="B374" s="165" t="s">
        <v>66</v>
      </c>
      <c r="C374" s="163">
        <v>0</v>
      </c>
      <c r="D374" s="81"/>
    </row>
    <row r="375" ht="20.1" customHeight="1" spans="1:4">
      <c r="A375" s="162" t="s">
        <v>1458</v>
      </c>
      <c r="B375" s="166" t="s">
        <v>67</v>
      </c>
      <c r="C375" s="163">
        <v>0</v>
      </c>
      <c r="D375" s="81"/>
    </row>
    <row r="376" ht="20.1" customHeight="1" spans="1:4">
      <c r="A376" s="162" t="s">
        <v>1459</v>
      </c>
      <c r="B376" s="166" t="s">
        <v>291</v>
      </c>
      <c r="C376" s="163">
        <v>0</v>
      </c>
      <c r="D376" s="81"/>
    </row>
    <row r="377" ht="20.1" customHeight="1" spans="1:4">
      <c r="A377" s="162" t="s">
        <v>1460</v>
      </c>
      <c r="B377" s="166" t="s">
        <v>292</v>
      </c>
      <c r="C377" s="163">
        <v>0</v>
      </c>
      <c r="D377" s="81"/>
    </row>
    <row r="378" ht="20.1" customHeight="1" spans="1:4">
      <c r="A378" s="162" t="s">
        <v>1461</v>
      </c>
      <c r="B378" s="81" t="s">
        <v>293</v>
      </c>
      <c r="C378" s="163">
        <v>0</v>
      </c>
      <c r="D378" s="81"/>
    </row>
    <row r="379" ht="20.1" customHeight="1" spans="1:4">
      <c r="A379" s="162" t="s">
        <v>1462</v>
      </c>
      <c r="B379" s="165" t="s">
        <v>246</v>
      </c>
      <c r="C379" s="163">
        <v>0</v>
      </c>
      <c r="D379" s="81"/>
    </row>
    <row r="380" ht="20.1" customHeight="1" spans="1:4">
      <c r="A380" s="162" t="s">
        <v>1463</v>
      </c>
      <c r="B380" s="165" t="s">
        <v>294</v>
      </c>
      <c r="C380" s="163">
        <v>0</v>
      </c>
      <c r="D380" s="81"/>
    </row>
    <row r="381" ht="20.1" customHeight="1" spans="1:4">
      <c r="A381" s="162" t="s">
        <v>1464</v>
      </c>
      <c r="B381" s="165" t="s">
        <v>295</v>
      </c>
      <c r="C381" s="163">
        <v>0</v>
      </c>
      <c r="D381" s="81"/>
    </row>
    <row r="382" ht="20.1" customHeight="1" spans="1:4">
      <c r="A382" s="162" t="s">
        <v>1465</v>
      </c>
      <c r="B382" s="165" t="s">
        <v>296</v>
      </c>
      <c r="C382" s="163">
        <v>0</v>
      </c>
      <c r="D382" s="81"/>
    </row>
    <row r="383" ht="20.1" customHeight="1" spans="1:4">
      <c r="A383" s="162" t="s">
        <v>1466</v>
      </c>
      <c r="B383" s="166" t="s">
        <v>66</v>
      </c>
      <c r="C383" s="163">
        <v>0</v>
      </c>
      <c r="D383" s="81"/>
    </row>
    <row r="384" ht="20.1" customHeight="1" spans="1:4">
      <c r="A384" s="162" t="s">
        <v>1467</v>
      </c>
      <c r="B384" s="166" t="s">
        <v>297</v>
      </c>
      <c r="C384" s="163">
        <v>0</v>
      </c>
      <c r="D384" s="81"/>
    </row>
    <row r="385" ht="20.1" customHeight="1" spans="1:4">
      <c r="A385" s="162" t="s">
        <v>1468</v>
      </c>
      <c r="B385" s="166" t="s">
        <v>298</v>
      </c>
      <c r="C385" s="163">
        <v>0</v>
      </c>
      <c r="D385" s="81"/>
    </row>
    <row r="386" ht="20.1" customHeight="1" spans="1:4">
      <c r="A386" s="162" t="s">
        <v>1469</v>
      </c>
      <c r="B386" s="166" t="s">
        <v>299</v>
      </c>
      <c r="C386" s="163">
        <v>0</v>
      </c>
      <c r="D386" s="81"/>
    </row>
    <row r="387" ht="20.1" customHeight="1" spans="1:4">
      <c r="A387" s="162" t="s">
        <v>1470</v>
      </c>
      <c r="B387" s="81" t="s">
        <v>300</v>
      </c>
      <c r="C387" s="163">
        <v>0</v>
      </c>
      <c r="D387" s="81"/>
    </row>
    <row r="388" ht="20.1" customHeight="1" spans="1:4">
      <c r="A388" s="162" t="s">
        <v>1471</v>
      </c>
      <c r="B388" s="165" t="s">
        <v>301</v>
      </c>
      <c r="C388" s="163">
        <v>0</v>
      </c>
      <c r="D388" s="81"/>
    </row>
    <row r="389" ht="20.1" customHeight="1" spans="1:4">
      <c r="A389" s="162" t="s">
        <v>1472</v>
      </c>
      <c r="B389" s="165" t="s">
        <v>302</v>
      </c>
      <c r="C389" s="163">
        <v>0</v>
      </c>
      <c r="D389" s="81"/>
    </row>
    <row r="390" ht="20.1" customHeight="1" spans="1:4">
      <c r="A390" s="162" t="s">
        <v>1473</v>
      </c>
      <c r="B390" s="165" t="s">
        <v>303</v>
      </c>
      <c r="C390" s="163">
        <v>5</v>
      </c>
      <c r="D390" s="81"/>
    </row>
    <row r="391" ht="20.1" customHeight="1" spans="1:4">
      <c r="A391" s="162" t="s">
        <v>1474</v>
      </c>
      <c r="B391" s="81" t="s">
        <v>304</v>
      </c>
      <c r="C391" s="163">
        <v>9982</v>
      </c>
      <c r="D391" s="81"/>
    </row>
    <row r="392" ht="20.1" customHeight="1" spans="1:4">
      <c r="A392" s="162" t="s">
        <v>1475</v>
      </c>
      <c r="B392" s="166" t="s">
        <v>305</v>
      </c>
      <c r="C392" s="163">
        <v>207</v>
      </c>
      <c r="D392" s="81"/>
    </row>
    <row r="393" ht="20.1" customHeight="1" spans="1:4">
      <c r="A393" s="162" t="s">
        <v>1476</v>
      </c>
      <c r="B393" s="165" t="s">
        <v>66</v>
      </c>
      <c r="C393" s="163">
        <v>124</v>
      </c>
      <c r="D393" s="81"/>
    </row>
    <row r="394" ht="20.1" customHeight="1" spans="1:4">
      <c r="A394" s="162" t="s">
        <v>1477</v>
      </c>
      <c r="B394" s="165" t="s">
        <v>67</v>
      </c>
      <c r="C394" s="163">
        <v>0</v>
      </c>
      <c r="D394" s="81"/>
    </row>
    <row r="395" ht="20.1" customHeight="1" spans="1:4">
      <c r="A395" s="162" t="s">
        <v>1478</v>
      </c>
      <c r="B395" s="165" t="s">
        <v>68</v>
      </c>
      <c r="C395" s="163">
        <v>0</v>
      </c>
      <c r="D395" s="81"/>
    </row>
    <row r="396" ht="20.1" customHeight="1" spans="1:4">
      <c r="A396" s="162" t="s">
        <v>1479</v>
      </c>
      <c r="B396" s="166" t="s">
        <v>306</v>
      </c>
      <c r="C396" s="163">
        <v>83</v>
      </c>
      <c r="D396" s="81"/>
    </row>
    <row r="397" ht="20.1" customHeight="1" spans="1:4">
      <c r="A397" s="162" t="s">
        <v>1480</v>
      </c>
      <c r="B397" s="165" t="s">
        <v>307</v>
      </c>
      <c r="C397" s="163">
        <v>9005</v>
      </c>
      <c r="D397" s="81"/>
    </row>
    <row r="398" ht="20.1" customHeight="1" spans="1:4">
      <c r="A398" s="162" t="s">
        <v>1481</v>
      </c>
      <c r="B398" s="165" t="s">
        <v>308</v>
      </c>
      <c r="C398" s="163">
        <v>813</v>
      </c>
      <c r="D398" s="81"/>
    </row>
    <row r="399" ht="20.1" customHeight="1" spans="1:4">
      <c r="A399" s="162" t="s">
        <v>1482</v>
      </c>
      <c r="B399" s="165" t="s">
        <v>309</v>
      </c>
      <c r="C399" s="163">
        <v>3921</v>
      </c>
      <c r="D399" s="81"/>
    </row>
    <row r="400" ht="20.1" customHeight="1" spans="1:4">
      <c r="A400" s="162" t="s">
        <v>1483</v>
      </c>
      <c r="B400" s="166" t="s">
        <v>310</v>
      </c>
      <c r="C400" s="163">
        <v>2849</v>
      </c>
      <c r="D400" s="81"/>
    </row>
    <row r="401" ht="20.1" customHeight="1" spans="1:4">
      <c r="A401" s="162" t="s">
        <v>1484</v>
      </c>
      <c r="B401" s="166" t="s">
        <v>311</v>
      </c>
      <c r="C401" s="163">
        <v>1073</v>
      </c>
      <c r="D401" s="81"/>
    </row>
    <row r="402" ht="20.1" customHeight="1" spans="1:4">
      <c r="A402" s="162" t="s">
        <v>1485</v>
      </c>
      <c r="B402" s="166" t="s">
        <v>312</v>
      </c>
      <c r="C402" s="163">
        <v>0</v>
      </c>
      <c r="D402" s="81"/>
    </row>
    <row r="403" ht="20.1" customHeight="1" spans="1:4">
      <c r="A403" s="162" t="s">
        <v>1486</v>
      </c>
      <c r="B403" s="165" t="s">
        <v>313</v>
      </c>
      <c r="C403" s="163">
        <v>0</v>
      </c>
      <c r="D403" s="81"/>
    </row>
    <row r="404" ht="20.1" customHeight="1" spans="1:4">
      <c r="A404" s="162" t="s">
        <v>1487</v>
      </c>
      <c r="B404" s="165" t="s">
        <v>314</v>
      </c>
      <c r="C404" s="163">
        <v>0</v>
      </c>
      <c r="D404" s="81"/>
    </row>
    <row r="405" ht="20.1" customHeight="1" spans="1:4">
      <c r="A405" s="162" t="s">
        <v>1488</v>
      </c>
      <c r="B405" s="165" t="s">
        <v>315</v>
      </c>
      <c r="C405" s="163">
        <v>349</v>
      </c>
      <c r="D405" s="81"/>
    </row>
    <row r="406" ht="20.1" customHeight="1" spans="1:4">
      <c r="A406" s="162" t="s">
        <v>1489</v>
      </c>
      <c r="B406" s="165" t="s">
        <v>316</v>
      </c>
      <c r="C406" s="163">
        <v>305</v>
      </c>
      <c r="D406" s="81"/>
    </row>
    <row r="407" ht="20.1" customHeight="1" spans="1:4">
      <c r="A407" s="162" t="s">
        <v>1490</v>
      </c>
      <c r="B407" s="165" t="s">
        <v>317</v>
      </c>
      <c r="C407" s="163">
        <v>0</v>
      </c>
      <c r="D407" s="81"/>
    </row>
    <row r="408" ht="20.1" customHeight="1" spans="1:4">
      <c r="A408" s="162" t="s">
        <v>1491</v>
      </c>
      <c r="B408" s="165" t="s">
        <v>318</v>
      </c>
      <c r="C408" s="163">
        <v>0</v>
      </c>
      <c r="D408" s="81"/>
    </row>
    <row r="409" ht="20.1" customHeight="1" spans="1:4">
      <c r="A409" s="162" t="s">
        <v>1492</v>
      </c>
      <c r="B409" s="165" t="s">
        <v>319</v>
      </c>
      <c r="C409" s="163">
        <v>0</v>
      </c>
      <c r="D409" s="81"/>
    </row>
    <row r="410" ht="20.1" customHeight="1" spans="1:4">
      <c r="A410" s="162" t="s">
        <v>1493</v>
      </c>
      <c r="B410" s="166" t="s">
        <v>320</v>
      </c>
      <c r="C410" s="163">
        <v>297</v>
      </c>
      <c r="D410" s="81"/>
    </row>
    <row r="411" ht="20.1" customHeight="1" spans="1:4">
      <c r="A411" s="162" t="s">
        <v>1494</v>
      </c>
      <c r="B411" s="166" t="s">
        <v>321</v>
      </c>
      <c r="C411" s="163">
        <v>0</v>
      </c>
      <c r="D411" s="81"/>
    </row>
    <row r="412" ht="20.1" customHeight="1" spans="1:4">
      <c r="A412" s="162" t="s">
        <v>1495</v>
      </c>
      <c r="B412" s="166" t="s">
        <v>322</v>
      </c>
      <c r="C412" s="163">
        <v>8</v>
      </c>
      <c r="D412" s="81"/>
    </row>
    <row r="413" ht="20.1" customHeight="1" spans="1:4">
      <c r="A413" s="162" t="s">
        <v>1496</v>
      </c>
      <c r="B413" s="81" t="s">
        <v>323</v>
      </c>
      <c r="C413" s="163">
        <v>39</v>
      </c>
      <c r="D413" s="81"/>
    </row>
    <row r="414" ht="20.1" customHeight="1" spans="1:4">
      <c r="A414" s="162" t="s">
        <v>1497</v>
      </c>
      <c r="B414" s="165" t="s">
        <v>324</v>
      </c>
      <c r="C414" s="163">
        <v>39</v>
      </c>
      <c r="D414" s="81"/>
    </row>
    <row r="415" ht="20.1" customHeight="1" spans="1:4">
      <c r="A415" s="162" t="s">
        <v>1498</v>
      </c>
      <c r="B415" s="165" t="s">
        <v>325</v>
      </c>
      <c r="C415" s="163">
        <v>0</v>
      </c>
      <c r="D415" s="81"/>
    </row>
    <row r="416" ht="20.1" customHeight="1" spans="1:4">
      <c r="A416" s="162" t="s">
        <v>1499</v>
      </c>
      <c r="B416" s="165" t="s">
        <v>326</v>
      </c>
      <c r="C416" s="163">
        <v>0</v>
      </c>
      <c r="D416" s="81"/>
    </row>
    <row r="417" ht="20.1" customHeight="1" spans="1:4">
      <c r="A417" s="162" t="s">
        <v>1500</v>
      </c>
      <c r="B417" s="166" t="s">
        <v>327</v>
      </c>
      <c r="C417" s="163">
        <v>0</v>
      </c>
      <c r="D417" s="81"/>
    </row>
    <row r="418" ht="20.1" customHeight="1" spans="1:4">
      <c r="A418" s="162" t="s">
        <v>1501</v>
      </c>
      <c r="B418" s="166" t="s">
        <v>328</v>
      </c>
      <c r="C418" s="163">
        <v>0</v>
      </c>
      <c r="D418" s="81"/>
    </row>
    <row r="419" ht="20.1" customHeight="1" spans="1:4">
      <c r="A419" s="162" t="s">
        <v>1502</v>
      </c>
      <c r="B419" s="166" t="s">
        <v>329</v>
      </c>
      <c r="C419" s="163">
        <v>52</v>
      </c>
      <c r="D419" s="81"/>
    </row>
    <row r="420" ht="20.1" customHeight="1" spans="1:4">
      <c r="A420" s="162" t="s">
        <v>1503</v>
      </c>
      <c r="B420" s="165" t="s">
        <v>330</v>
      </c>
      <c r="C420" s="163">
        <v>1</v>
      </c>
      <c r="D420" s="81"/>
    </row>
    <row r="421" ht="20.1" customHeight="1" spans="1:4">
      <c r="A421" s="162" t="s">
        <v>1504</v>
      </c>
      <c r="B421" s="165" t="s">
        <v>331</v>
      </c>
      <c r="C421" s="163">
        <v>0</v>
      </c>
      <c r="D421" s="81"/>
    </row>
    <row r="422" ht="20.1" customHeight="1" spans="1:4">
      <c r="A422" s="162" t="s">
        <v>1505</v>
      </c>
      <c r="B422" s="165" t="s">
        <v>332</v>
      </c>
      <c r="C422" s="163">
        <v>51</v>
      </c>
      <c r="D422" s="81"/>
    </row>
    <row r="423" ht="20.1" customHeight="1" spans="1:4">
      <c r="A423" s="162" t="s">
        <v>1506</v>
      </c>
      <c r="B423" s="166" t="s">
        <v>333</v>
      </c>
      <c r="C423" s="163">
        <v>0</v>
      </c>
      <c r="D423" s="81"/>
    </row>
    <row r="424" ht="20.1" customHeight="1" spans="1:4">
      <c r="A424" s="162" t="s">
        <v>1507</v>
      </c>
      <c r="B424" s="166" t="s">
        <v>334</v>
      </c>
      <c r="C424" s="163">
        <v>0</v>
      </c>
      <c r="D424" s="81"/>
    </row>
    <row r="425" ht="20.1" customHeight="1" spans="1:4">
      <c r="A425" s="162" t="s">
        <v>1508</v>
      </c>
      <c r="B425" s="166" t="s">
        <v>335</v>
      </c>
      <c r="C425" s="163">
        <v>0</v>
      </c>
      <c r="D425" s="81"/>
    </row>
    <row r="426" ht="20.1" customHeight="1" spans="1:4">
      <c r="A426" s="162" t="s">
        <v>1509</v>
      </c>
      <c r="B426" s="81" t="s">
        <v>336</v>
      </c>
      <c r="C426" s="163">
        <v>0</v>
      </c>
      <c r="D426" s="81"/>
    </row>
    <row r="427" ht="20.1" customHeight="1" spans="1:4">
      <c r="A427" s="162" t="s">
        <v>1510</v>
      </c>
      <c r="B427" s="165" t="s">
        <v>337</v>
      </c>
      <c r="C427" s="163">
        <v>2</v>
      </c>
      <c r="D427" s="81">
        <f>SUM(D428:D430)</f>
        <v>0</v>
      </c>
    </row>
    <row r="428" ht="20.1" customHeight="1" spans="1:4">
      <c r="A428" s="162" t="s">
        <v>1511</v>
      </c>
      <c r="B428" s="165" t="s">
        <v>338</v>
      </c>
      <c r="C428" s="163">
        <v>2</v>
      </c>
      <c r="D428" s="81"/>
    </row>
    <row r="429" ht="20.1" customHeight="1" spans="1:4">
      <c r="A429" s="162" t="s">
        <v>1512</v>
      </c>
      <c r="B429" s="165" t="s">
        <v>339</v>
      </c>
      <c r="C429" s="163">
        <v>0</v>
      </c>
      <c r="D429" s="81"/>
    </row>
    <row r="430" ht="20.1" customHeight="1" spans="1:4">
      <c r="A430" s="162" t="s">
        <v>1513</v>
      </c>
      <c r="B430" s="166" t="s">
        <v>340</v>
      </c>
      <c r="C430" s="163">
        <v>0</v>
      </c>
      <c r="D430" s="81"/>
    </row>
    <row r="431" ht="20.1" customHeight="1" spans="1:4">
      <c r="A431" s="162" t="s">
        <v>1514</v>
      </c>
      <c r="B431" s="166" t="s">
        <v>341</v>
      </c>
      <c r="C431" s="163">
        <v>143</v>
      </c>
      <c r="D431" s="81"/>
    </row>
    <row r="432" ht="20.1" customHeight="1" spans="1:4">
      <c r="A432" s="162" t="s">
        <v>1515</v>
      </c>
      <c r="B432" s="166" t="s">
        <v>342</v>
      </c>
      <c r="C432" s="163">
        <v>44</v>
      </c>
      <c r="D432" s="81"/>
    </row>
    <row r="433" ht="20.1" customHeight="1" spans="1:4">
      <c r="A433" s="162" t="s">
        <v>1516</v>
      </c>
      <c r="B433" s="165" t="s">
        <v>343</v>
      </c>
      <c r="C433" s="163">
        <v>99</v>
      </c>
      <c r="D433" s="81"/>
    </row>
    <row r="434" ht="19.5" customHeight="1" spans="1:4">
      <c r="A434" s="162" t="s">
        <v>1517</v>
      </c>
      <c r="B434" s="165" t="s">
        <v>344</v>
      </c>
      <c r="C434" s="163">
        <v>0</v>
      </c>
      <c r="D434" s="81"/>
    </row>
    <row r="435" ht="20.1" customHeight="1" spans="1:4">
      <c r="A435" s="162" t="s">
        <v>1518</v>
      </c>
      <c r="B435" s="165" t="s">
        <v>345</v>
      </c>
      <c r="C435" s="163">
        <v>0</v>
      </c>
      <c r="D435" s="81"/>
    </row>
    <row r="436" ht="20.1" customHeight="1" spans="1:4">
      <c r="A436" s="162" t="s">
        <v>1519</v>
      </c>
      <c r="B436" s="165" t="s">
        <v>346</v>
      </c>
      <c r="C436" s="163">
        <v>0</v>
      </c>
      <c r="D436" s="81"/>
    </row>
    <row r="437" ht="20.1" customHeight="1" spans="1:4">
      <c r="A437" s="162" t="s">
        <v>1520</v>
      </c>
      <c r="B437" s="165" t="s">
        <v>347</v>
      </c>
      <c r="C437" s="172">
        <v>229</v>
      </c>
      <c r="D437" s="81"/>
    </row>
    <row r="438" ht="20.1" customHeight="1" spans="1:4">
      <c r="A438" s="162" t="s">
        <v>1521</v>
      </c>
      <c r="B438" s="166" t="s">
        <v>348</v>
      </c>
      <c r="C438" s="163">
        <v>74</v>
      </c>
      <c r="D438" s="81"/>
    </row>
    <row r="439" ht="20.1" customHeight="1" spans="1:4">
      <c r="A439" s="162" t="s">
        <v>1522</v>
      </c>
      <c r="B439" s="166" t="s">
        <v>349</v>
      </c>
      <c r="C439" s="163">
        <v>0</v>
      </c>
      <c r="D439" s="81"/>
    </row>
    <row r="440" ht="20.1" customHeight="1" spans="1:4">
      <c r="A440" s="162" t="s">
        <v>1523</v>
      </c>
      <c r="B440" s="166" t="s">
        <v>350</v>
      </c>
      <c r="C440" s="163">
        <v>0</v>
      </c>
      <c r="D440" s="81"/>
    </row>
    <row r="441" ht="20.1" customHeight="1" spans="1:4">
      <c r="A441" s="162" t="s">
        <v>1524</v>
      </c>
      <c r="B441" s="81" t="s">
        <v>351</v>
      </c>
      <c r="C441" s="163">
        <v>0</v>
      </c>
      <c r="D441" s="81"/>
    </row>
    <row r="442" ht="20.1" customHeight="1" spans="1:4">
      <c r="A442" s="162" t="s">
        <v>1525</v>
      </c>
      <c r="B442" s="165" t="s">
        <v>352</v>
      </c>
      <c r="C442" s="163">
        <v>0</v>
      </c>
      <c r="D442" s="81"/>
    </row>
    <row r="443" ht="20.1" customHeight="1" spans="1:4">
      <c r="A443" s="162" t="s">
        <v>1526</v>
      </c>
      <c r="B443" s="165" t="s">
        <v>353</v>
      </c>
      <c r="C443" s="163">
        <v>155</v>
      </c>
      <c r="D443" s="81"/>
    </row>
    <row r="444" ht="20.1" customHeight="1" spans="1:4">
      <c r="A444" s="162" t="s">
        <v>1527</v>
      </c>
      <c r="B444" s="165" t="s">
        <v>354</v>
      </c>
      <c r="C444" s="163">
        <v>0</v>
      </c>
      <c r="D444" s="81"/>
    </row>
    <row r="445" ht="20.1" customHeight="1" spans="1:4">
      <c r="A445" s="162" t="s">
        <v>1528</v>
      </c>
      <c r="B445" s="81" t="s">
        <v>355</v>
      </c>
      <c r="C445" s="163">
        <v>132</v>
      </c>
      <c r="D445" s="81">
        <f>D446+D451+D460+D466+D472+D477+D482+D489+D493+D496</f>
        <v>0</v>
      </c>
    </row>
    <row r="446" ht="20.1" customHeight="1" spans="1:4">
      <c r="A446" s="162" t="s">
        <v>1529</v>
      </c>
      <c r="B446" s="166" t="s">
        <v>356</v>
      </c>
      <c r="C446" s="163">
        <v>106</v>
      </c>
      <c r="D446" s="81">
        <f>SUM(D447:D450)</f>
        <v>0</v>
      </c>
    </row>
    <row r="447" ht="20.1" customHeight="1" spans="1:4">
      <c r="A447" s="162" t="s">
        <v>1530</v>
      </c>
      <c r="B447" s="165" t="s">
        <v>66</v>
      </c>
      <c r="C447" s="163">
        <v>68</v>
      </c>
      <c r="D447" s="81"/>
    </row>
    <row r="448" ht="20.1" customHeight="1" spans="1:4">
      <c r="A448" s="162" t="s">
        <v>1531</v>
      </c>
      <c r="B448" s="165" t="s">
        <v>67</v>
      </c>
      <c r="C448" s="163">
        <v>0</v>
      </c>
      <c r="D448" s="81"/>
    </row>
    <row r="449" ht="20.1" customHeight="1" spans="1:4">
      <c r="A449" s="162" t="s">
        <v>1532</v>
      </c>
      <c r="B449" s="165" t="s">
        <v>68</v>
      </c>
      <c r="C449" s="163">
        <v>0</v>
      </c>
      <c r="D449" s="81"/>
    </row>
    <row r="450" ht="20.1" customHeight="1" spans="1:4">
      <c r="A450" s="162" t="s">
        <v>1533</v>
      </c>
      <c r="B450" s="166" t="s">
        <v>357</v>
      </c>
      <c r="C450" s="163">
        <v>38</v>
      </c>
      <c r="D450" s="81"/>
    </row>
    <row r="451" ht="20.1" customHeight="1" spans="1:4">
      <c r="A451" s="162" t="s">
        <v>1534</v>
      </c>
      <c r="B451" s="165" t="s">
        <v>358</v>
      </c>
      <c r="C451" s="163">
        <v>0</v>
      </c>
      <c r="D451" s="81"/>
    </row>
    <row r="452" ht="20.1" customHeight="1" spans="1:4">
      <c r="A452" s="162" t="s">
        <v>1535</v>
      </c>
      <c r="B452" s="165" t="s">
        <v>359</v>
      </c>
      <c r="C452" s="163">
        <v>0</v>
      </c>
      <c r="D452" s="81"/>
    </row>
    <row r="453" ht="20.1" customHeight="1" spans="1:4">
      <c r="A453" s="162" t="s">
        <v>1536</v>
      </c>
      <c r="B453" s="165" t="s">
        <v>360</v>
      </c>
      <c r="C453" s="163">
        <v>0</v>
      </c>
      <c r="D453" s="81"/>
    </row>
    <row r="454" ht="20.1" customHeight="1" spans="1:4">
      <c r="A454" s="162" t="s">
        <v>1537</v>
      </c>
      <c r="B454" s="81" t="s">
        <v>361</v>
      </c>
      <c r="C454" s="163">
        <v>0</v>
      </c>
      <c r="D454" s="81"/>
    </row>
    <row r="455" ht="20.1" customHeight="1" spans="1:4">
      <c r="A455" s="162" t="s">
        <v>1538</v>
      </c>
      <c r="B455" s="165" t="s">
        <v>362</v>
      </c>
      <c r="C455" s="163">
        <v>0</v>
      </c>
      <c r="D455" s="81"/>
    </row>
    <row r="456" ht="20.1" customHeight="1" spans="1:4">
      <c r="A456" s="162" t="s">
        <v>1539</v>
      </c>
      <c r="B456" s="165" t="s">
        <v>363</v>
      </c>
      <c r="C456" s="163">
        <v>0</v>
      </c>
      <c r="D456" s="81"/>
    </row>
    <row r="457" ht="20.1" customHeight="1" spans="1:4">
      <c r="A457" s="162" t="s">
        <v>1540</v>
      </c>
      <c r="B457" s="165" t="s">
        <v>364</v>
      </c>
      <c r="C457" s="163">
        <v>0</v>
      </c>
      <c r="D457" s="81"/>
    </row>
    <row r="458" ht="20.1" customHeight="1" spans="1:4">
      <c r="A458" s="162" t="s">
        <v>1541</v>
      </c>
      <c r="B458" s="166" t="s">
        <v>365</v>
      </c>
      <c r="C458" s="163">
        <v>0</v>
      </c>
      <c r="D458" s="81"/>
    </row>
    <row r="459" ht="20.1" customHeight="1" spans="1:4">
      <c r="A459" s="162" t="s">
        <v>1542</v>
      </c>
      <c r="B459" s="166" t="s">
        <v>366</v>
      </c>
      <c r="C459" s="163">
        <v>0</v>
      </c>
      <c r="D459" s="81"/>
    </row>
    <row r="460" ht="20.1" customHeight="1" spans="1:4">
      <c r="A460" s="162" t="s">
        <v>1543</v>
      </c>
      <c r="B460" s="166" t="s">
        <v>367</v>
      </c>
      <c r="C460" s="163">
        <v>0</v>
      </c>
      <c r="D460" s="81"/>
    </row>
    <row r="461" ht="20.1" customHeight="1" spans="1:4">
      <c r="A461" s="162" t="s">
        <v>1544</v>
      </c>
      <c r="B461" s="165" t="s">
        <v>359</v>
      </c>
      <c r="C461" s="163">
        <v>0</v>
      </c>
      <c r="D461" s="81"/>
    </row>
    <row r="462" ht="20.1" customHeight="1" spans="1:4">
      <c r="A462" s="162" t="s">
        <v>1545</v>
      </c>
      <c r="B462" s="165" t="s">
        <v>368</v>
      </c>
      <c r="C462" s="163">
        <v>0</v>
      </c>
      <c r="D462" s="81"/>
    </row>
    <row r="463" ht="20.1" customHeight="1" spans="1:4">
      <c r="A463" s="162" t="s">
        <v>1546</v>
      </c>
      <c r="B463" s="165" t="s">
        <v>369</v>
      </c>
      <c r="C463" s="163">
        <v>0</v>
      </c>
      <c r="D463" s="81"/>
    </row>
    <row r="464" ht="20.1" customHeight="1" spans="1:4">
      <c r="A464" s="162" t="s">
        <v>1547</v>
      </c>
      <c r="B464" s="166" t="s">
        <v>370</v>
      </c>
      <c r="C464" s="163">
        <v>0</v>
      </c>
      <c r="D464" s="81"/>
    </row>
    <row r="465" ht="20.1" customHeight="1" spans="1:4">
      <c r="A465" s="162" t="s">
        <v>1548</v>
      </c>
      <c r="B465" s="166" t="s">
        <v>371</v>
      </c>
      <c r="C465" s="163">
        <v>0</v>
      </c>
      <c r="D465" s="81"/>
    </row>
    <row r="466" ht="20.1" customHeight="1" spans="1:4">
      <c r="A466" s="162" t="s">
        <v>1549</v>
      </c>
      <c r="B466" s="166" t="s">
        <v>372</v>
      </c>
      <c r="C466" s="163">
        <v>0</v>
      </c>
      <c r="D466" s="81"/>
    </row>
    <row r="467" ht="20.1" customHeight="1" spans="1:4">
      <c r="A467" s="162" t="s">
        <v>1550</v>
      </c>
      <c r="B467" s="81" t="s">
        <v>359</v>
      </c>
      <c r="C467" s="163">
        <v>0</v>
      </c>
      <c r="D467" s="81"/>
    </row>
    <row r="468" ht="20.1" customHeight="1" spans="1:4">
      <c r="A468" s="162" t="s">
        <v>1551</v>
      </c>
      <c r="B468" s="165" t="s">
        <v>373</v>
      </c>
      <c r="C468" s="163">
        <v>0</v>
      </c>
      <c r="D468" s="81"/>
    </row>
    <row r="469" ht="20.1" customHeight="1" spans="1:4">
      <c r="A469" s="162" t="s">
        <v>1552</v>
      </c>
      <c r="B469" s="165" t="s">
        <v>374</v>
      </c>
      <c r="C469" s="163">
        <v>0</v>
      </c>
      <c r="D469" s="81"/>
    </row>
    <row r="470" ht="20.1" customHeight="1" spans="1:4">
      <c r="A470" s="162" t="s">
        <v>1553</v>
      </c>
      <c r="B470" s="165" t="s">
        <v>375</v>
      </c>
      <c r="C470" s="163">
        <v>0</v>
      </c>
      <c r="D470" s="81"/>
    </row>
    <row r="471" ht="20.1" customHeight="1" spans="1:4">
      <c r="A471" s="162" t="s">
        <v>1554</v>
      </c>
      <c r="B471" s="166" t="s">
        <v>376</v>
      </c>
      <c r="C471" s="163">
        <v>0</v>
      </c>
      <c r="D471" s="81"/>
    </row>
    <row r="472" ht="20.1" customHeight="1" spans="1:4">
      <c r="A472" s="162" t="s">
        <v>1555</v>
      </c>
      <c r="B472" s="166" t="s">
        <v>377</v>
      </c>
      <c r="C472" s="163">
        <v>0</v>
      </c>
      <c r="D472" s="81"/>
    </row>
    <row r="473" ht="20.1" customHeight="1" spans="1:4">
      <c r="A473" s="162" t="s">
        <v>1556</v>
      </c>
      <c r="B473" s="166" t="s">
        <v>359</v>
      </c>
      <c r="C473" s="163">
        <v>0</v>
      </c>
      <c r="D473" s="81"/>
    </row>
    <row r="474" ht="20.1" customHeight="1" spans="1:4">
      <c r="A474" s="162" t="s">
        <v>1557</v>
      </c>
      <c r="B474" s="165" t="s">
        <v>378</v>
      </c>
      <c r="C474" s="163">
        <v>0</v>
      </c>
      <c r="D474" s="81"/>
    </row>
    <row r="475" ht="20.1" customHeight="1" spans="1:4">
      <c r="A475" s="162" t="s">
        <v>1558</v>
      </c>
      <c r="B475" s="165" t="s">
        <v>379</v>
      </c>
      <c r="C475" s="163">
        <v>0</v>
      </c>
      <c r="D475" s="81"/>
    </row>
    <row r="476" ht="20.1" customHeight="1" spans="1:4">
      <c r="A476" s="162" t="s">
        <v>1559</v>
      </c>
      <c r="B476" s="165" t="s">
        <v>380</v>
      </c>
      <c r="C476" s="163">
        <v>0</v>
      </c>
      <c r="D476" s="81"/>
    </row>
    <row r="477" ht="20.1" customHeight="1" spans="1:4">
      <c r="A477" s="162" t="s">
        <v>1560</v>
      </c>
      <c r="B477" s="166" t="s">
        <v>381</v>
      </c>
      <c r="C477" s="163">
        <v>0</v>
      </c>
      <c r="D477" s="81"/>
    </row>
    <row r="478" ht="20.1" customHeight="1" spans="1:4">
      <c r="A478" s="162" t="s">
        <v>1561</v>
      </c>
      <c r="B478" s="166" t="s">
        <v>382</v>
      </c>
      <c r="C478" s="163">
        <v>0</v>
      </c>
      <c r="D478" s="81"/>
    </row>
    <row r="479" ht="20.1" customHeight="1" spans="1:4">
      <c r="A479" s="162" t="s">
        <v>1562</v>
      </c>
      <c r="B479" s="166" t="s">
        <v>383</v>
      </c>
      <c r="C479" s="163">
        <v>0</v>
      </c>
      <c r="D479" s="81"/>
    </row>
    <row r="480" ht="20.1" customHeight="1" spans="1:4">
      <c r="A480" s="162" t="s">
        <v>1563</v>
      </c>
      <c r="B480" s="81" t="s">
        <v>384</v>
      </c>
      <c r="C480" s="163">
        <v>0</v>
      </c>
      <c r="D480" s="81"/>
    </row>
    <row r="481" ht="20.1" customHeight="1" spans="1:4">
      <c r="A481" s="162" t="s">
        <v>1564</v>
      </c>
      <c r="B481" s="165" t="s">
        <v>385</v>
      </c>
      <c r="C481" s="163">
        <v>0</v>
      </c>
      <c r="D481" s="81"/>
    </row>
    <row r="482" ht="20.1" customHeight="1" spans="1:4">
      <c r="A482" s="162" t="s">
        <v>1565</v>
      </c>
      <c r="B482" s="165" t="s">
        <v>386</v>
      </c>
      <c r="C482" s="163">
        <v>11</v>
      </c>
      <c r="D482" s="81">
        <f>SUM(D483:D488)</f>
        <v>0</v>
      </c>
    </row>
    <row r="483" ht="20.1" customHeight="1" spans="1:4">
      <c r="A483" s="162" t="s">
        <v>1566</v>
      </c>
      <c r="B483" s="165" t="s">
        <v>359</v>
      </c>
      <c r="C483" s="163">
        <v>0</v>
      </c>
      <c r="D483" s="81"/>
    </row>
    <row r="484" ht="20.1" customHeight="1" spans="1:4">
      <c r="A484" s="162" t="s">
        <v>1567</v>
      </c>
      <c r="B484" s="166" t="s">
        <v>387</v>
      </c>
      <c r="C484" s="163">
        <v>0</v>
      </c>
      <c r="D484" s="81"/>
    </row>
    <row r="485" ht="20.1" customHeight="1" spans="1:4">
      <c r="A485" s="162" t="s">
        <v>1568</v>
      </c>
      <c r="B485" s="166" t="s">
        <v>388</v>
      </c>
      <c r="C485" s="163">
        <v>0</v>
      </c>
      <c r="D485" s="81"/>
    </row>
    <row r="486" ht="20.1" customHeight="1" spans="1:4">
      <c r="A486" s="162" t="s">
        <v>1569</v>
      </c>
      <c r="B486" s="166" t="s">
        <v>389</v>
      </c>
      <c r="C486" s="163">
        <v>0</v>
      </c>
      <c r="D486" s="81"/>
    </row>
    <row r="487" ht="20.1" customHeight="1" spans="1:4">
      <c r="A487" s="162" t="s">
        <v>1570</v>
      </c>
      <c r="B487" s="165" t="s">
        <v>390</v>
      </c>
      <c r="C487" s="163">
        <v>0</v>
      </c>
      <c r="D487" s="81"/>
    </row>
    <row r="488" ht="20.1" customHeight="1" spans="1:4">
      <c r="A488" s="162" t="s">
        <v>1571</v>
      </c>
      <c r="B488" s="165" t="s">
        <v>391</v>
      </c>
      <c r="C488" s="163">
        <v>11</v>
      </c>
      <c r="D488" s="81"/>
    </row>
    <row r="489" ht="20.1" customHeight="1" spans="1:4">
      <c r="A489" s="162" t="s">
        <v>1572</v>
      </c>
      <c r="B489" s="165" t="s">
        <v>392</v>
      </c>
      <c r="C489" s="163">
        <v>0</v>
      </c>
      <c r="D489" s="81"/>
    </row>
    <row r="490" ht="20.1" customHeight="1" spans="1:4">
      <c r="A490" s="162" t="s">
        <v>1573</v>
      </c>
      <c r="B490" s="166" t="s">
        <v>393</v>
      </c>
      <c r="C490" s="163">
        <v>0</v>
      </c>
      <c r="D490" s="81"/>
    </row>
    <row r="491" ht="20.1" customHeight="1" spans="1:4">
      <c r="A491" s="162" t="s">
        <v>1574</v>
      </c>
      <c r="B491" s="166" t="s">
        <v>394</v>
      </c>
      <c r="C491" s="163">
        <v>0</v>
      </c>
      <c r="D491" s="81"/>
    </row>
    <row r="492" ht="20.1" customHeight="1" spans="1:4">
      <c r="A492" s="162" t="s">
        <v>1575</v>
      </c>
      <c r="B492" s="166" t="s">
        <v>395</v>
      </c>
      <c r="C492" s="163">
        <v>0</v>
      </c>
      <c r="D492" s="81"/>
    </row>
    <row r="493" ht="20.1" customHeight="1" spans="1:4">
      <c r="A493" s="162" t="s">
        <v>1576</v>
      </c>
      <c r="B493" s="81" t="s">
        <v>396</v>
      </c>
      <c r="C493" s="163">
        <v>0</v>
      </c>
      <c r="D493" s="81"/>
    </row>
    <row r="494" ht="20.1" customHeight="1" spans="1:4">
      <c r="A494" s="162" t="s">
        <v>1577</v>
      </c>
      <c r="B494" s="166" t="s">
        <v>397</v>
      </c>
      <c r="C494" s="163">
        <v>0</v>
      </c>
      <c r="D494" s="81"/>
    </row>
    <row r="495" ht="20.1" customHeight="1" spans="1:4">
      <c r="A495" s="162" t="s">
        <v>1578</v>
      </c>
      <c r="B495" s="166" t="s">
        <v>398</v>
      </c>
      <c r="C495" s="163">
        <v>0</v>
      </c>
      <c r="D495" s="81"/>
    </row>
    <row r="496" ht="20.1" customHeight="1" spans="1:4">
      <c r="A496" s="162" t="s">
        <v>1579</v>
      </c>
      <c r="B496" s="165" t="s">
        <v>399</v>
      </c>
      <c r="C496" s="163">
        <v>15</v>
      </c>
      <c r="D496" s="81">
        <f>SUM(D497:D500)</f>
        <v>0</v>
      </c>
    </row>
    <row r="497" ht="20.1" customHeight="1" spans="1:4">
      <c r="A497" s="162" t="s">
        <v>1580</v>
      </c>
      <c r="B497" s="165" t="s">
        <v>400</v>
      </c>
      <c r="C497" s="163">
        <v>0</v>
      </c>
      <c r="D497" s="81"/>
    </row>
    <row r="498" ht="20.1" customHeight="1" spans="1:4">
      <c r="A498" s="162" t="s">
        <v>1581</v>
      </c>
      <c r="B498" s="166" t="s">
        <v>401</v>
      </c>
      <c r="C498" s="163">
        <v>0</v>
      </c>
      <c r="D498" s="81"/>
    </row>
    <row r="499" ht="20.1" customHeight="1" spans="1:4">
      <c r="A499" s="162" t="s">
        <v>1582</v>
      </c>
      <c r="B499" s="166" t="s">
        <v>402</v>
      </c>
      <c r="C499" s="163">
        <v>0</v>
      </c>
      <c r="D499" s="81"/>
    </row>
    <row r="500" ht="20.1" customHeight="1" spans="1:4">
      <c r="A500" s="162" t="s">
        <v>1583</v>
      </c>
      <c r="B500" s="166" t="s">
        <v>403</v>
      </c>
      <c r="C500" s="163">
        <v>15</v>
      </c>
      <c r="D500" s="81"/>
    </row>
    <row r="501" ht="20.1" customHeight="1" spans="1:4">
      <c r="A501" s="162" t="s">
        <v>1584</v>
      </c>
      <c r="B501" s="81" t="s">
        <v>404</v>
      </c>
      <c r="C501" s="163">
        <v>1176</v>
      </c>
      <c r="D501" s="81"/>
    </row>
    <row r="502" ht="20.1" customHeight="1" spans="1:4">
      <c r="A502" s="162" t="s">
        <v>1585</v>
      </c>
      <c r="B502" s="81" t="s">
        <v>405</v>
      </c>
      <c r="C502" s="163">
        <v>672</v>
      </c>
      <c r="D502" s="81">
        <f>SUM(D503:D515)</f>
        <v>0</v>
      </c>
    </row>
    <row r="503" ht="20.1" customHeight="1" spans="1:4">
      <c r="A503" s="162" t="s">
        <v>1586</v>
      </c>
      <c r="B503" s="81" t="s">
        <v>66</v>
      </c>
      <c r="C503" s="163">
        <v>294</v>
      </c>
      <c r="D503" s="81"/>
    </row>
    <row r="504" ht="20.1" customHeight="1" spans="1:4">
      <c r="A504" s="162" t="s">
        <v>1587</v>
      </c>
      <c r="B504" s="81" t="s">
        <v>67</v>
      </c>
      <c r="C504" s="163">
        <v>0</v>
      </c>
      <c r="D504" s="81"/>
    </row>
    <row r="505" ht="20.1" customHeight="1" spans="1:4">
      <c r="A505" s="162" t="s">
        <v>1588</v>
      </c>
      <c r="B505" s="81" t="s">
        <v>68</v>
      </c>
      <c r="C505" s="163">
        <v>0</v>
      </c>
      <c r="D505" s="81"/>
    </row>
    <row r="506" ht="20.1" customHeight="1" spans="1:4">
      <c r="A506" s="162" t="s">
        <v>1589</v>
      </c>
      <c r="B506" s="81" t="s">
        <v>406</v>
      </c>
      <c r="C506" s="163">
        <v>0</v>
      </c>
      <c r="D506" s="81"/>
    </row>
    <row r="507" ht="20.1" customHeight="1" spans="1:4">
      <c r="A507" s="162" t="s">
        <v>1590</v>
      </c>
      <c r="B507" s="81" t="s">
        <v>407</v>
      </c>
      <c r="C507" s="163">
        <v>0</v>
      </c>
      <c r="D507" s="81"/>
    </row>
    <row r="508" ht="20.1" customHeight="1" spans="1:4">
      <c r="A508" s="162" t="s">
        <v>1591</v>
      </c>
      <c r="B508" s="81" t="s">
        <v>408</v>
      </c>
      <c r="C508" s="163">
        <v>0</v>
      </c>
      <c r="D508" s="81"/>
    </row>
    <row r="509" ht="20.1" customHeight="1" spans="1:4">
      <c r="A509" s="162" t="s">
        <v>1592</v>
      </c>
      <c r="B509" s="81" t="s">
        <v>409</v>
      </c>
      <c r="C509" s="163">
        <v>32</v>
      </c>
      <c r="D509" s="81"/>
    </row>
    <row r="510" ht="20.1" customHeight="1" spans="1:4">
      <c r="A510" s="162" t="s">
        <v>1593</v>
      </c>
      <c r="B510" s="81" t="s">
        <v>410</v>
      </c>
      <c r="C510" s="163">
        <v>0</v>
      </c>
      <c r="D510" s="81"/>
    </row>
    <row r="511" ht="20.1" customHeight="1" spans="1:4">
      <c r="A511" s="162" t="s">
        <v>1594</v>
      </c>
      <c r="B511" s="81" t="s">
        <v>411</v>
      </c>
      <c r="C511" s="163">
        <v>198</v>
      </c>
      <c r="D511" s="81"/>
    </row>
    <row r="512" ht="20.1" customHeight="1" spans="1:4">
      <c r="A512" s="162" t="s">
        <v>1595</v>
      </c>
      <c r="B512" s="81" t="s">
        <v>412</v>
      </c>
      <c r="C512" s="163">
        <v>0</v>
      </c>
      <c r="D512" s="81"/>
    </row>
    <row r="513" ht="20.1" customHeight="1" spans="1:4">
      <c r="A513" s="162" t="s">
        <v>1596</v>
      </c>
      <c r="B513" s="81" t="s">
        <v>413</v>
      </c>
      <c r="C513" s="163">
        <v>10</v>
      </c>
      <c r="D513" s="81"/>
    </row>
    <row r="514" ht="20.1" customHeight="1" spans="1:4">
      <c r="A514" s="162" t="s">
        <v>1597</v>
      </c>
      <c r="B514" s="81" t="s">
        <v>414</v>
      </c>
      <c r="C514" s="163">
        <v>46</v>
      </c>
      <c r="D514" s="81"/>
    </row>
    <row r="515" ht="20.1" customHeight="1" spans="1:4">
      <c r="A515" s="162" t="s">
        <v>1598</v>
      </c>
      <c r="B515" s="81" t="s">
        <v>415</v>
      </c>
      <c r="C515" s="163">
        <v>92</v>
      </c>
      <c r="D515" s="81"/>
    </row>
    <row r="516" ht="20.1" customHeight="1" spans="1:4">
      <c r="A516" s="162" t="s">
        <v>1599</v>
      </c>
      <c r="B516" s="81" t="s">
        <v>416</v>
      </c>
      <c r="C516" s="163">
        <v>2</v>
      </c>
      <c r="D516" s="81"/>
    </row>
    <row r="517" ht="20.1" customHeight="1" spans="1:4">
      <c r="A517" s="162" t="s">
        <v>1600</v>
      </c>
      <c r="B517" s="81" t="s">
        <v>66</v>
      </c>
      <c r="C517" s="163">
        <v>0</v>
      </c>
      <c r="D517" s="81"/>
    </row>
    <row r="518" ht="20.1" customHeight="1" spans="1:4">
      <c r="A518" s="162" t="s">
        <v>1601</v>
      </c>
      <c r="B518" s="81" t="s">
        <v>67</v>
      </c>
      <c r="C518" s="163">
        <v>0</v>
      </c>
      <c r="D518" s="81"/>
    </row>
    <row r="519" ht="20.1" customHeight="1" spans="1:4">
      <c r="A519" s="162" t="s">
        <v>1602</v>
      </c>
      <c r="B519" s="81" t="s">
        <v>68</v>
      </c>
      <c r="C519" s="163">
        <v>0</v>
      </c>
      <c r="D519" s="81"/>
    </row>
    <row r="520" ht="20.1" customHeight="1" spans="1:4">
      <c r="A520" s="162" t="s">
        <v>1603</v>
      </c>
      <c r="B520" s="81" t="s">
        <v>417</v>
      </c>
      <c r="C520" s="163">
        <v>2</v>
      </c>
      <c r="D520" s="81"/>
    </row>
    <row r="521" ht="20.1" customHeight="1" spans="1:4">
      <c r="A521" s="162" t="s">
        <v>1604</v>
      </c>
      <c r="B521" s="81" t="s">
        <v>418</v>
      </c>
      <c r="C521" s="163">
        <v>0</v>
      </c>
      <c r="D521" s="81"/>
    </row>
    <row r="522" ht="20.1" customHeight="1" spans="1:4">
      <c r="A522" s="162" t="s">
        <v>1605</v>
      </c>
      <c r="B522" s="81" t="s">
        <v>419</v>
      </c>
      <c r="C522" s="163">
        <v>0</v>
      </c>
      <c r="D522" s="81"/>
    </row>
    <row r="523" ht="20.1" customHeight="1" spans="1:4">
      <c r="A523" s="162" t="s">
        <v>1606</v>
      </c>
      <c r="B523" s="81" t="s">
        <v>420</v>
      </c>
      <c r="C523" s="163">
        <v>0</v>
      </c>
      <c r="D523" s="81"/>
    </row>
    <row r="524" ht="20.1" customHeight="1" spans="1:4">
      <c r="A524" s="162" t="s">
        <v>1607</v>
      </c>
      <c r="B524" s="81" t="s">
        <v>421</v>
      </c>
      <c r="C524" s="163">
        <v>140</v>
      </c>
      <c r="D524" s="81"/>
    </row>
    <row r="525" ht="20.1" customHeight="1" spans="1:4">
      <c r="A525" s="162" t="s">
        <v>1608</v>
      </c>
      <c r="B525" s="81" t="s">
        <v>66</v>
      </c>
      <c r="C525" s="163">
        <v>0</v>
      </c>
      <c r="D525" s="81"/>
    </row>
    <row r="526" ht="20.1" customHeight="1" spans="1:4">
      <c r="A526" s="162" t="s">
        <v>1609</v>
      </c>
      <c r="B526" s="81" t="s">
        <v>67</v>
      </c>
      <c r="C526" s="163">
        <v>0</v>
      </c>
      <c r="D526" s="81"/>
    </row>
    <row r="527" ht="20.1" customHeight="1" spans="1:4">
      <c r="A527" s="162" t="s">
        <v>1610</v>
      </c>
      <c r="B527" s="81" t="s">
        <v>68</v>
      </c>
      <c r="C527" s="163">
        <v>0</v>
      </c>
      <c r="D527" s="81"/>
    </row>
    <row r="528" ht="20.1" customHeight="1" spans="1:4">
      <c r="A528" s="162" t="s">
        <v>1611</v>
      </c>
      <c r="B528" s="81" t="s">
        <v>422</v>
      </c>
      <c r="C528" s="163">
        <v>0</v>
      </c>
      <c r="D528" s="81"/>
    </row>
    <row r="529" ht="20.1" customHeight="1" spans="1:4">
      <c r="A529" s="162" t="s">
        <v>1612</v>
      </c>
      <c r="B529" s="81" t="s">
        <v>423</v>
      </c>
      <c r="C529" s="163">
        <v>0</v>
      </c>
      <c r="D529" s="81"/>
    </row>
    <row r="530" ht="20.1" customHeight="1" spans="1:4">
      <c r="A530" s="162" t="s">
        <v>1613</v>
      </c>
      <c r="B530" s="81" t="s">
        <v>424</v>
      </c>
      <c r="C530" s="163">
        <v>0</v>
      </c>
      <c r="D530" s="81"/>
    </row>
    <row r="531" ht="20.1" customHeight="1" spans="1:4">
      <c r="A531" s="162" t="s">
        <v>1614</v>
      </c>
      <c r="B531" s="81" t="s">
        <v>425</v>
      </c>
      <c r="C531" s="163">
        <v>0</v>
      </c>
      <c r="D531" s="81"/>
    </row>
    <row r="532" ht="20.1" customHeight="1" spans="1:4">
      <c r="A532" s="162" t="s">
        <v>1615</v>
      </c>
      <c r="B532" s="81" t="s">
        <v>426</v>
      </c>
      <c r="C532" s="163">
        <v>0</v>
      </c>
      <c r="D532" s="81"/>
    </row>
    <row r="533" ht="20.1" customHeight="1" spans="1:4">
      <c r="A533" s="162" t="s">
        <v>1616</v>
      </c>
      <c r="B533" s="81" t="s">
        <v>427</v>
      </c>
      <c r="C533" s="163">
        <v>0</v>
      </c>
      <c r="D533" s="81"/>
    </row>
    <row r="534" ht="20.1" customHeight="1" spans="1:4">
      <c r="A534" s="162" t="s">
        <v>1617</v>
      </c>
      <c r="B534" s="81" t="s">
        <v>428</v>
      </c>
      <c r="C534" s="163">
        <v>140</v>
      </c>
      <c r="D534" s="81"/>
    </row>
    <row r="535" ht="20.1" customHeight="1" spans="1:4">
      <c r="A535" s="162" t="s">
        <v>1618</v>
      </c>
      <c r="B535" s="81" t="s">
        <v>429</v>
      </c>
      <c r="C535" s="163">
        <v>296</v>
      </c>
      <c r="D535" s="81"/>
    </row>
    <row r="536" ht="20.1" customHeight="1" spans="1:4">
      <c r="A536" s="162" t="s">
        <v>1619</v>
      </c>
      <c r="B536" s="81" t="s">
        <v>66</v>
      </c>
      <c r="C536" s="163">
        <v>0</v>
      </c>
      <c r="D536" s="81"/>
    </row>
    <row r="537" ht="20.1" customHeight="1" spans="1:4">
      <c r="A537" s="162" t="s">
        <v>1620</v>
      </c>
      <c r="B537" s="81" t="s">
        <v>67</v>
      </c>
      <c r="C537" s="163">
        <v>0</v>
      </c>
      <c r="D537" s="81"/>
    </row>
    <row r="538" ht="20.1" customHeight="1" spans="1:4">
      <c r="A538" s="162" t="s">
        <v>1621</v>
      </c>
      <c r="B538" s="81" t="s">
        <v>68</v>
      </c>
      <c r="C538" s="163">
        <v>0</v>
      </c>
      <c r="D538" s="81"/>
    </row>
    <row r="539" ht="20.1" customHeight="1" spans="1:4">
      <c r="A539" s="162" t="s">
        <v>1622</v>
      </c>
      <c r="B539" s="81" t="s">
        <v>430</v>
      </c>
      <c r="C539" s="163">
        <v>0</v>
      </c>
      <c r="D539" s="81"/>
    </row>
    <row r="540" ht="20.1" customHeight="1" spans="1:4">
      <c r="A540" s="162" t="s">
        <v>1623</v>
      </c>
      <c r="B540" s="81" t="s">
        <v>431</v>
      </c>
      <c r="C540" s="163">
        <v>9</v>
      </c>
      <c r="D540" s="81"/>
    </row>
    <row r="541" ht="20.1" customHeight="1" spans="1:4">
      <c r="A541" s="162" t="s">
        <v>1624</v>
      </c>
      <c r="B541" s="81" t="s">
        <v>432</v>
      </c>
      <c r="C541" s="163">
        <v>65</v>
      </c>
      <c r="D541" s="81"/>
    </row>
    <row r="542" ht="20.1" customHeight="1" spans="1:4">
      <c r="A542" s="162" t="s">
        <v>1625</v>
      </c>
      <c r="B542" s="81" t="s">
        <v>433</v>
      </c>
      <c r="C542" s="163">
        <v>0</v>
      </c>
      <c r="D542" s="81"/>
    </row>
    <row r="543" ht="20.1" customHeight="1" spans="1:4">
      <c r="A543" s="162" t="s">
        <v>1626</v>
      </c>
      <c r="B543" s="81" t="s">
        <v>434</v>
      </c>
      <c r="C543" s="163">
        <v>0</v>
      </c>
      <c r="D543" s="81"/>
    </row>
    <row r="544" ht="20.1" customHeight="1" spans="1:4">
      <c r="A544" s="162" t="s">
        <v>1627</v>
      </c>
      <c r="B544" s="81" t="s">
        <v>435</v>
      </c>
      <c r="C544" s="163">
        <v>0</v>
      </c>
      <c r="D544" s="81"/>
    </row>
    <row r="545" ht="20.1" customHeight="1" spans="1:4">
      <c r="A545" s="162" t="s">
        <v>1628</v>
      </c>
      <c r="B545" s="81" t="s">
        <v>436</v>
      </c>
      <c r="C545" s="163">
        <v>222</v>
      </c>
      <c r="D545" s="81"/>
    </row>
    <row r="546" ht="20.1" customHeight="1" spans="1:4">
      <c r="A546" s="162" t="s">
        <v>1629</v>
      </c>
      <c r="B546" s="81" t="s">
        <v>437</v>
      </c>
      <c r="C546" s="163">
        <v>66</v>
      </c>
      <c r="D546" s="81"/>
    </row>
    <row r="547" ht="20.1" customHeight="1" spans="1:4">
      <c r="A547" s="162" t="s">
        <v>1630</v>
      </c>
      <c r="B547" s="81" t="s">
        <v>438</v>
      </c>
      <c r="C547" s="163">
        <v>0</v>
      </c>
      <c r="D547" s="81"/>
    </row>
    <row r="548" ht="20.1" customHeight="1" spans="1:4">
      <c r="A548" s="162" t="s">
        <v>1631</v>
      </c>
      <c r="B548" s="81" t="s">
        <v>439</v>
      </c>
      <c r="C548" s="163">
        <v>0</v>
      </c>
      <c r="D548" s="81"/>
    </row>
    <row r="549" ht="20.1" customHeight="1" spans="1:4">
      <c r="A549" s="162" t="s">
        <v>1632</v>
      </c>
      <c r="B549" s="81" t="s">
        <v>440</v>
      </c>
      <c r="C549" s="163">
        <v>66</v>
      </c>
      <c r="D549" s="81"/>
    </row>
    <row r="550" ht="20.1" customHeight="1" spans="1:4">
      <c r="A550" s="162" t="s">
        <v>1633</v>
      </c>
      <c r="B550" s="81" t="s">
        <v>441</v>
      </c>
      <c r="C550" s="163">
        <v>9774</v>
      </c>
      <c r="D550" s="81"/>
    </row>
    <row r="551" ht="20.1" customHeight="1" spans="1:4">
      <c r="A551" s="162" t="s">
        <v>1634</v>
      </c>
      <c r="B551" s="81" t="s">
        <v>442</v>
      </c>
      <c r="C551" s="163">
        <v>610</v>
      </c>
      <c r="D551" s="81"/>
    </row>
    <row r="552" ht="20.1" customHeight="1" spans="1:4">
      <c r="A552" s="162" t="s">
        <v>1635</v>
      </c>
      <c r="B552" s="81" t="s">
        <v>66</v>
      </c>
      <c r="C552" s="163">
        <v>212</v>
      </c>
      <c r="D552" s="81"/>
    </row>
    <row r="553" ht="20.1" customHeight="1" spans="1:4">
      <c r="A553" s="162" t="s">
        <v>1636</v>
      </c>
      <c r="B553" s="81" t="s">
        <v>67</v>
      </c>
      <c r="C553" s="163">
        <v>0</v>
      </c>
      <c r="D553" s="81"/>
    </row>
    <row r="554" ht="20.1" customHeight="1" spans="1:4">
      <c r="A554" s="162" t="s">
        <v>1637</v>
      </c>
      <c r="B554" s="81" t="s">
        <v>68</v>
      </c>
      <c r="C554" s="163">
        <v>0</v>
      </c>
      <c r="D554" s="81"/>
    </row>
    <row r="555" ht="20.1" customHeight="1" spans="1:4">
      <c r="A555" s="162" t="s">
        <v>1638</v>
      </c>
      <c r="B555" s="81" t="s">
        <v>443</v>
      </c>
      <c r="C555" s="163">
        <v>0</v>
      </c>
      <c r="D555" s="81"/>
    </row>
    <row r="556" ht="20.1" customHeight="1" spans="1:4">
      <c r="A556" s="162" t="s">
        <v>1639</v>
      </c>
      <c r="B556" s="81" t="s">
        <v>444</v>
      </c>
      <c r="C556" s="163">
        <v>40</v>
      </c>
      <c r="D556" s="81"/>
    </row>
    <row r="557" ht="20.1" customHeight="1" spans="1:4">
      <c r="A557" s="162" t="s">
        <v>1640</v>
      </c>
      <c r="B557" s="81" t="s">
        <v>445</v>
      </c>
      <c r="C557" s="163">
        <v>0</v>
      </c>
      <c r="D557" s="81"/>
    </row>
    <row r="558" ht="20.1" customHeight="1" spans="1:4">
      <c r="A558" s="162" t="s">
        <v>1641</v>
      </c>
      <c r="B558" s="81" t="s">
        <v>446</v>
      </c>
      <c r="C558" s="163">
        <v>0</v>
      </c>
      <c r="D558" s="81"/>
    </row>
    <row r="559" ht="20.1" customHeight="1" spans="1:4">
      <c r="A559" s="162" t="s">
        <v>1642</v>
      </c>
      <c r="B559" s="81" t="s">
        <v>109</v>
      </c>
      <c r="C559" s="163">
        <v>0</v>
      </c>
      <c r="D559" s="81"/>
    </row>
    <row r="560" ht="20.1" customHeight="1" spans="1:4">
      <c r="A560" s="162" t="s">
        <v>1643</v>
      </c>
      <c r="B560" s="81" t="s">
        <v>447</v>
      </c>
      <c r="C560" s="163">
        <v>302</v>
      </c>
      <c r="D560" s="81"/>
    </row>
    <row r="561" ht="20.1" customHeight="1" spans="1:4">
      <c r="A561" s="162" t="s">
        <v>1644</v>
      </c>
      <c r="B561" s="81" t="s">
        <v>448</v>
      </c>
      <c r="C561" s="163">
        <v>0</v>
      </c>
      <c r="D561" s="81"/>
    </row>
    <row r="562" ht="20.1" customHeight="1" spans="1:4">
      <c r="A562" s="162" t="s">
        <v>1645</v>
      </c>
      <c r="B562" s="81" t="s">
        <v>449</v>
      </c>
      <c r="C562" s="163">
        <v>0</v>
      </c>
      <c r="D562" s="81"/>
    </row>
    <row r="563" ht="20.1" customHeight="1" spans="1:4">
      <c r="A563" s="162" t="s">
        <v>1646</v>
      </c>
      <c r="B563" s="81" t="s">
        <v>450</v>
      </c>
      <c r="C563" s="163">
        <v>0</v>
      </c>
      <c r="D563" s="81"/>
    </row>
    <row r="564" ht="20.1" customHeight="1" spans="1:4">
      <c r="A564" s="162" t="s">
        <v>1647</v>
      </c>
      <c r="B564" s="81" t="s">
        <v>451</v>
      </c>
      <c r="C564" s="163">
        <v>56</v>
      </c>
      <c r="D564" s="81"/>
    </row>
    <row r="565" ht="20.1" customHeight="1" spans="1:4">
      <c r="A565" s="162" t="s">
        <v>1648</v>
      </c>
      <c r="B565" s="81" t="s">
        <v>452</v>
      </c>
      <c r="C565" s="163">
        <v>544</v>
      </c>
      <c r="D565" s="81"/>
    </row>
    <row r="566" ht="20.1" customHeight="1" spans="1:4">
      <c r="A566" s="162" t="s">
        <v>1649</v>
      </c>
      <c r="B566" s="81" t="s">
        <v>66</v>
      </c>
      <c r="C566" s="163">
        <v>232</v>
      </c>
      <c r="D566" s="81"/>
    </row>
    <row r="567" ht="20.1" customHeight="1" spans="1:4">
      <c r="A567" s="162" t="s">
        <v>1650</v>
      </c>
      <c r="B567" s="81" t="s">
        <v>67</v>
      </c>
      <c r="C567" s="163">
        <v>5</v>
      </c>
      <c r="D567" s="81"/>
    </row>
    <row r="568" ht="20.1" customHeight="1" spans="1:4">
      <c r="A568" s="162" t="s">
        <v>1651</v>
      </c>
      <c r="B568" s="81" t="s">
        <v>68</v>
      </c>
      <c r="C568" s="163">
        <v>0</v>
      </c>
      <c r="D568" s="81"/>
    </row>
    <row r="569" ht="20.1" customHeight="1" spans="1:4">
      <c r="A569" s="162" t="s">
        <v>1652</v>
      </c>
      <c r="B569" s="81" t="s">
        <v>453</v>
      </c>
      <c r="C569" s="163">
        <v>5</v>
      </c>
      <c r="D569" s="81"/>
    </row>
    <row r="570" ht="20.1" customHeight="1" spans="1:4">
      <c r="A570" s="162" t="s">
        <v>1653</v>
      </c>
      <c r="B570" s="81" t="s">
        <v>454</v>
      </c>
      <c r="C570" s="163">
        <v>225</v>
      </c>
      <c r="D570" s="81"/>
    </row>
    <row r="571" ht="20.1" customHeight="1" spans="1:4">
      <c r="A571" s="162" t="s">
        <v>1654</v>
      </c>
      <c r="B571" s="81" t="s">
        <v>455</v>
      </c>
      <c r="C571" s="163">
        <v>0</v>
      </c>
      <c r="D571" s="81"/>
    </row>
    <row r="572" ht="20.1" customHeight="1" spans="1:4">
      <c r="A572" s="162" t="s">
        <v>1655</v>
      </c>
      <c r="B572" s="81" t="s">
        <v>456</v>
      </c>
      <c r="C572" s="163">
        <v>20</v>
      </c>
      <c r="D572" s="81"/>
    </row>
    <row r="573" ht="20.1" customHeight="1" spans="1:4">
      <c r="A573" s="162" t="s">
        <v>1656</v>
      </c>
      <c r="B573" s="81" t="s">
        <v>457</v>
      </c>
      <c r="C573" s="163">
        <v>36</v>
      </c>
      <c r="D573" s="81"/>
    </row>
    <row r="574" ht="20.1" customHeight="1" spans="1:4">
      <c r="A574" s="162" t="s">
        <v>1657</v>
      </c>
      <c r="B574" s="81" t="s">
        <v>458</v>
      </c>
      <c r="C574" s="163">
        <v>0</v>
      </c>
      <c r="D574" s="81"/>
    </row>
    <row r="575" ht="20.1" customHeight="1" spans="1:4">
      <c r="A575" s="162" t="s">
        <v>1658</v>
      </c>
      <c r="B575" s="81" t="s">
        <v>459</v>
      </c>
      <c r="C575" s="163">
        <v>21</v>
      </c>
      <c r="D575" s="81"/>
    </row>
    <row r="576" s="157" customFormat="1" ht="20.1" customHeight="1" spans="1:4">
      <c r="A576" s="162" t="s">
        <v>1659</v>
      </c>
      <c r="B576" s="81" t="s">
        <v>460</v>
      </c>
      <c r="C576" s="163">
        <v>0</v>
      </c>
      <c r="D576" s="81"/>
    </row>
    <row r="577" s="157" customFormat="1" ht="20.1" customHeight="1" spans="1:4">
      <c r="A577" s="162" t="s">
        <v>1660</v>
      </c>
      <c r="B577" s="81" t="s">
        <v>461</v>
      </c>
      <c r="C577" s="163">
        <v>0</v>
      </c>
      <c r="D577" s="81"/>
    </row>
    <row r="578" ht="20.1" customHeight="1" spans="1:4">
      <c r="A578" s="162" t="s">
        <v>1661</v>
      </c>
      <c r="B578" s="81" t="s">
        <v>462</v>
      </c>
      <c r="C578" s="163">
        <v>4165</v>
      </c>
      <c r="D578" s="81"/>
    </row>
    <row r="579" ht="20.1" customHeight="1" spans="1:4">
      <c r="A579" s="162" t="s">
        <v>1662</v>
      </c>
      <c r="B579" s="81" t="s">
        <v>463</v>
      </c>
      <c r="C579" s="163">
        <v>0</v>
      </c>
      <c r="D579" s="81"/>
    </row>
    <row r="580" ht="20.1" customHeight="1" spans="1:4">
      <c r="A580" s="162" t="s">
        <v>1663</v>
      </c>
      <c r="B580" s="81" t="s">
        <v>464</v>
      </c>
      <c r="C580" s="163">
        <v>0</v>
      </c>
      <c r="D580" s="81"/>
    </row>
    <row r="581" ht="20.1" customHeight="1" spans="1:4">
      <c r="A581" s="162" t="s">
        <v>1664</v>
      </c>
      <c r="B581" s="81" t="s">
        <v>465</v>
      </c>
      <c r="C581" s="163">
        <v>1</v>
      </c>
      <c r="D581" s="81"/>
    </row>
    <row r="582" ht="20.1" customHeight="1" spans="1:4">
      <c r="A582" s="162" t="s">
        <v>1665</v>
      </c>
      <c r="B582" s="81" t="s">
        <v>466</v>
      </c>
      <c r="C582" s="163">
        <v>30</v>
      </c>
      <c r="D582" s="81"/>
    </row>
    <row r="583" s="157" customFormat="1" ht="20.1" customHeight="1" spans="1:4">
      <c r="A583" s="162" t="s">
        <v>1666</v>
      </c>
      <c r="B583" s="81" t="s">
        <v>467</v>
      </c>
      <c r="C583" s="163">
        <v>2906</v>
      </c>
      <c r="D583" s="81"/>
    </row>
    <row r="584" s="157" customFormat="1" ht="20.1" customHeight="1" spans="1:4">
      <c r="A584" s="162" t="s">
        <v>1667</v>
      </c>
      <c r="B584" s="81" t="s">
        <v>468</v>
      </c>
      <c r="C584" s="163">
        <v>1210</v>
      </c>
      <c r="D584" s="81"/>
    </row>
    <row r="585" s="157" customFormat="1" ht="20.1" customHeight="1" spans="1:4">
      <c r="A585" s="162" t="s">
        <v>1668</v>
      </c>
      <c r="B585" s="81" t="s">
        <v>469</v>
      </c>
      <c r="C585" s="163">
        <v>0</v>
      </c>
      <c r="D585" s="81"/>
    </row>
    <row r="586" ht="20.1" customHeight="1" spans="1:4">
      <c r="A586" s="162" t="s">
        <v>1669</v>
      </c>
      <c r="B586" s="81" t="s">
        <v>470</v>
      </c>
      <c r="C586" s="163">
        <v>18</v>
      </c>
      <c r="D586" s="81"/>
    </row>
    <row r="587" ht="20.1" customHeight="1" spans="1:4">
      <c r="A587" s="162" t="s">
        <v>1670</v>
      </c>
      <c r="B587" s="81" t="s">
        <v>471</v>
      </c>
      <c r="C587" s="163">
        <v>0</v>
      </c>
      <c r="D587" s="81"/>
    </row>
    <row r="588" ht="20.1" customHeight="1" spans="1:4">
      <c r="A588" s="162" t="s">
        <v>1671</v>
      </c>
      <c r="B588" s="81" t="s">
        <v>472</v>
      </c>
      <c r="C588" s="163">
        <v>0</v>
      </c>
      <c r="D588" s="81"/>
    </row>
    <row r="589" ht="20.1" customHeight="1" spans="1:4">
      <c r="A589" s="162" t="s">
        <v>1672</v>
      </c>
      <c r="B589" s="81" t="s">
        <v>473</v>
      </c>
      <c r="C589" s="163">
        <v>0</v>
      </c>
      <c r="D589" s="81"/>
    </row>
    <row r="590" ht="20.1" customHeight="1" spans="1:4">
      <c r="A590" s="162" t="s">
        <v>1673</v>
      </c>
      <c r="B590" s="81" t="s">
        <v>474</v>
      </c>
      <c r="C590" s="163">
        <v>0</v>
      </c>
      <c r="D590" s="81"/>
    </row>
    <row r="591" ht="20.1" customHeight="1" spans="1:4">
      <c r="A591" s="162" t="s">
        <v>1674</v>
      </c>
      <c r="B591" s="81" t="s">
        <v>475</v>
      </c>
      <c r="C591" s="163">
        <v>520</v>
      </c>
      <c r="D591" s="81"/>
    </row>
    <row r="592" ht="20.1" customHeight="1" spans="1:4">
      <c r="A592" s="162" t="s">
        <v>1675</v>
      </c>
      <c r="B592" s="81" t="s">
        <v>476</v>
      </c>
      <c r="C592" s="163">
        <v>0</v>
      </c>
      <c r="D592" s="81"/>
    </row>
    <row r="593" ht="20.1" customHeight="1" spans="1:4">
      <c r="A593" s="162" t="s">
        <v>1676</v>
      </c>
      <c r="B593" s="81" t="s">
        <v>477</v>
      </c>
      <c r="C593" s="163">
        <v>0</v>
      </c>
      <c r="D593" s="81"/>
    </row>
    <row r="594" ht="20.1" customHeight="1" spans="1:4">
      <c r="A594" s="162" t="s">
        <v>1677</v>
      </c>
      <c r="B594" s="81" t="s">
        <v>478</v>
      </c>
      <c r="C594" s="163">
        <v>0</v>
      </c>
      <c r="D594" s="81"/>
    </row>
    <row r="595" ht="20.1" customHeight="1" spans="1:4">
      <c r="A595" s="162" t="s">
        <v>1678</v>
      </c>
      <c r="B595" s="81" t="s">
        <v>479</v>
      </c>
      <c r="C595" s="163">
        <v>0</v>
      </c>
      <c r="D595" s="81"/>
    </row>
    <row r="596" ht="20.1" customHeight="1" spans="1:4">
      <c r="A596" s="162" t="s">
        <v>1679</v>
      </c>
      <c r="B596" s="81" t="s">
        <v>480</v>
      </c>
      <c r="C596" s="163">
        <v>0</v>
      </c>
      <c r="D596" s="81"/>
    </row>
    <row r="597" ht="20.1" customHeight="1" spans="1:4">
      <c r="A597" s="162" t="s">
        <v>1680</v>
      </c>
      <c r="B597" s="81" t="s">
        <v>481</v>
      </c>
      <c r="C597" s="163">
        <v>0</v>
      </c>
      <c r="D597" s="81"/>
    </row>
    <row r="598" ht="20.1" customHeight="1" spans="1:4">
      <c r="A598" s="162" t="s">
        <v>1681</v>
      </c>
      <c r="B598" s="81" t="s">
        <v>482</v>
      </c>
      <c r="C598" s="163">
        <v>0</v>
      </c>
      <c r="D598" s="81"/>
    </row>
    <row r="599" ht="20.1" customHeight="1" spans="1:4">
      <c r="A599" s="162" t="s">
        <v>1682</v>
      </c>
      <c r="B599" s="81" t="s">
        <v>483</v>
      </c>
      <c r="C599" s="163">
        <v>0</v>
      </c>
      <c r="D599" s="81"/>
    </row>
    <row r="600" ht="20.1" customHeight="1" spans="1:4">
      <c r="A600" s="162" t="s">
        <v>1683</v>
      </c>
      <c r="B600" s="81" t="s">
        <v>484</v>
      </c>
      <c r="C600" s="163">
        <v>520</v>
      </c>
      <c r="D600" s="81"/>
    </row>
    <row r="601" ht="20.1" customHeight="1" spans="1:4">
      <c r="A601" s="162" t="s">
        <v>1684</v>
      </c>
      <c r="B601" s="81" t="s">
        <v>485</v>
      </c>
      <c r="C601" s="163">
        <v>389</v>
      </c>
      <c r="D601" s="81"/>
    </row>
    <row r="602" ht="20.1" customHeight="1" spans="1:4">
      <c r="A602" s="162" t="s">
        <v>1685</v>
      </c>
      <c r="B602" s="81" t="s">
        <v>486</v>
      </c>
      <c r="C602" s="163">
        <v>205</v>
      </c>
      <c r="D602" s="81"/>
    </row>
    <row r="603" ht="20.1" customHeight="1" spans="1:4">
      <c r="A603" s="162" t="s">
        <v>1686</v>
      </c>
      <c r="B603" s="81" t="s">
        <v>487</v>
      </c>
      <c r="C603" s="163">
        <v>0</v>
      </c>
      <c r="D603" s="81"/>
    </row>
    <row r="604" ht="20.1" customHeight="1" spans="1:4">
      <c r="A604" s="162" t="s">
        <v>1687</v>
      </c>
      <c r="B604" s="81" t="s">
        <v>488</v>
      </c>
      <c r="C604" s="163">
        <v>0</v>
      </c>
      <c r="D604" s="81"/>
    </row>
    <row r="605" ht="20.1" customHeight="1" spans="1:4">
      <c r="A605" s="162" t="s">
        <v>1688</v>
      </c>
      <c r="B605" s="81" t="s">
        <v>489</v>
      </c>
      <c r="C605" s="163">
        <v>0</v>
      </c>
      <c r="D605" s="81"/>
    </row>
    <row r="606" ht="20.1" customHeight="1" spans="1:4">
      <c r="A606" s="162" t="s">
        <v>1689</v>
      </c>
      <c r="B606" s="81" t="s">
        <v>490</v>
      </c>
      <c r="C606" s="163">
        <v>86</v>
      </c>
      <c r="D606" s="81"/>
    </row>
    <row r="607" ht="20.1" customHeight="1" spans="1:4">
      <c r="A607" s="162" t="s">
        <v>1690</v>
      </c>
      <c r="B607" s="81" t="s">
        <v>491</v>
      </c>
      <c r="C607" s="163">
        <v>0</v>
      </c>
      <c r="D607" s="81"/>
    </row>
    <row r="608" ht="20.1" customHeight="1" spans="1:4">
      <c r="A608" s="162" t="s">
        <v>1691</v>
      </c>
      <c r="B608" s="81" t="s">
        <v>492</v>
      </c>
      <c r="C608" s="163">
        <v>98</v>
      </c>
      <c r="D608" s="81"/>
    </row>
    <row r="609" ht="20.1" customHeight="1" spans="1:4">
      <c r="A609" s="162" t="s">
        <v>1692</v>
      </c>
      <c r="B609" s="81" t="s">
        <v>493</v>
      </c>
      <c r="C609" s="163">
        <v>112</v>
      </c>
      <c r="D609" s="81"/>
    </row>
    <row r="610" ht="20.1" customHeight="1" spans="1:4">
      <c r="A610" s="162" t="s">
        <v>1693</v>
      </c>
      <c r="B610" s="81" t="s">
        <v>494</v>
      </c>
      <c r="C610" s="163">
        <v>72</v>
      </c>
      <c r="D610" s="81"/>
    </row>
    <row r="611" ht="20.1" customHeight="1" spans="1:4">
      <c r="A611" s="162" t="s">
        <v>1694</v>
      </c>
      <c r="B611" s="81" t="s">
        <v>495</v>
      </c>
      <c r="C611" s="163">
        <v>0</v>
      </c>
      <c r="D611" s="81"/>
    </row>
    <row r="612" ht="20.1" customHeight="1" spans="1:4">
      <c r="A612" s="162" t="s">
        <v>1695</v>
      </c>
      <c r="B612" s="81" t="s">
        <v>496</v>
      </c>
      <c r="C612" s="163">
        <v>0</v>
      </c>
      <c r="D612" s="81"/>
    </row>
    <row r="613" ht="20.1" customHeight="1" spans="1:4">
      <c r="A613" s="162" t="s">
        <v>1696</v>
      </c>
      <c r="B613" s="81" t="s">
        <v>497</v>
      </c>
      <c r="C613" s="163">
        <v>17</v>
      </c>
      <c r="D613" s="81"/>
    </row>
    <row r="614" ht="20.1" customHeight="1" spans="1:4">
      <c r="A614" s="162" t="s">
        <v>1697</v>
      </c>
      <c r="B614" s="81" t="s">
        <v>498</v>
      </c>
      <c r="C614" s="163">
        <v>23</v>
      </c>
      <c r="D614" s="81"/>
    </row>
    <row r="615" ht="20.1" customHeight="1" spans="1:4">
      <c r="A615" s="162" t="s">
        <v>1698</v>
      </c>
      <c r="B615" s="81" t="s">
        <v>499</v>
      </c>
      <c r="C615" s="163">
        <v>13</v>
      </c>
      <c r="D615" s="81"/>
    </row>
    <row r="616" ht="20.1" customHeight="1" spans="1:4">
      <c r="A616" s="162" t="s">
        <v>1699</v>
      </c>
      <c r="B616" s="81" t="s">
        <v>500</v>
      </c>
      <c r="C616" s="163">
        <v>12</v>
      </c>
      <c r="D616" s="81"/>
    </row>
    <row r="617" ht="20.1" customHeight="1" spans="1:4">
      <c r="A617" s="162" t="s">
        <v>1700</v>
      </c>
      <c r="B617" s="81" t="s">
        <v>501</v>
      </c>
      <c r="C617" s="163">
        <v>0</v>
      </c>
      <c r="D617" s="81"/>
    </row>
    <row r="618" ht="20.1" customHeight="1" spans="1:4">
      <c r="A618" s="162" t="s">
        <v>1701</v>
      </c>
      <c r="B618" s="81" t="s">
        <v>502</v>
      </c>
      <c r="C618" s="163">
        <v>0</v>
      </c>
      <c r="D618" s="81"/>
    </row>
    <row r="619" ht="20.1" customHeight="1" spans="1:4">
      <c r="A619" s="162" t="s">
        <v>1702</v>
      </c>
      <c r="B619" s="81" t="s">
        <v>503</v>
      </c>
      <c r="C619" s="163">
        <v>0</v>
      </c>
      <c r="D619" s="81"/>
    </row>
    <row r="620" ht="20.1" customHeight="1" spans="1:4">
      <c r="A620" s="162" t="s">
        <v>1703</v>
      </c>
      <c r="B620" s="81" t="s">
        <v>504</v>
      </c>
      <c r="C620" s="163">
        <v>0</v>
      </c>
      <c r="D620" s="81"/>
    </row>
    <row r="621" ht="20.1" customHeight="1" spans="1:4">
      <c r="A621" s="162" t="s">
        <v>1704</v>
      </c>
      <c r="B621" s="81" t="s">
        <v>505</v>
      </c>
      <c r="C621" s="163">
        <v>1</v>
      </c>
      <c r="D621" s="81"/>
    </row>
    <row r="622" ht="20.1" customHeight="1" spans="1:4">
      <c r="A622" s="162" t="s">
        <v>1705</v>
      </c>
      <c r="B622" s="81" t="s">
        <v>506</v>
      </c>
      <c r="C622" s="163">
        <v>212</v>
      </c>
      <c r="D622" s="81"/>
    </row>
    <row r="623" ht="20.1" customHeight="1" spans="1:4">
      <c r="A623" s="162" t="s">
        <v>1706</v>
      </c>
      <c r="B623" s="81" t="s">
        <v>66</v>
      </c>
      <c r="C623" s="163">
        <v>88</v>
      </c>
      <c r="D623" s="81"/>
    </row>
    <row r="624" ht="20.1" customHeight="1" spans="1:4">
      <c r="A624" s="162" t="s">
        <v>1707</v>
      </c>
      <c r="B624" s="81" t="s">
        <v>67</v>
      </c>
      <c r="C624" s="163">
        <v>0</v>
      </c>
      <c r="D624" s="81"/>
    </row>
    <row r="625" ht="20.1" customHeight="1" spans="1:4">
      <c r="A625" s="162" t="s">
        <v>1708</v>
      </c>
      <c r="B625" s="81" t="s">
        <v>68</v>
      </c>
      <c r="C625" s="163">
        <v>0</v>
      </c>
      <c r="D625" s="81"/>
    </row>
    <row r="626" ht="20.1" customHeight="1" spans="1:4">
      <c r="A626" s="162" t="s">
        <v>1709</v>
      </c>
      <c r="B626" s="81" t="s">
        <v>507</v>
      </c>
      <c r="C626" s="163">
        <v>0</v>
      </c>
      <c r="D626" s="81"/>
    </row>
    <row r="627" ht="20.1" customHeight="1" spans="1:4">
      <c r="A627" s="162" t="s">
        <v>1710</v>
      </c>
      <c r="B627" s="81" t="s">
        <v>508</v>
      </c>
      <c r="C627" s="163">
        <v>0</v>
      </c>
      <c r="D627" s="81"/>
    </row>
    <row r="628" ht="20.1" customHeight="1" spans="1:4">
      <c r="A628" s="162" t="s">
        <v>1711</v>
      </c>
      <c r="B628" s="81" t="s">
        <v>509</v>
      </c>
      <c r="C628" s="163">
        <v>0</v>
      </c>
      <c r="D628" s="81"/>
    </row>
    <row r="629" s="157" customFormat="1" ht="20.1" customHeight="1" spans="1:4">
      <c r="A629" s="162" t="s">
        <v>1712</v>
      </c>
      <c r="B629" s="81" t="s">
        <v>510</v>
      </c>
      <c r="C629" s="163">
        <v>0</v>
      </c>
      <c r="D629" s="81"/>
    </row>
    <row r="630" ht="20.1" customHeight="1" spans="1:4">
      <c r="A630" s="162" t="s">
        <v>1713</v>
      </c>
      <c r="B630" s="81" t="s">
        <v>511</v>
      </c>
      <c r="C630" s="163">
        <v>124</v>
      </c>
      <c r="D630" s="81"/>
    </row>
    <row r="631" ht="20.1" customHeight="1" spans="1:4">
      <c r="A631" s="162" t="s">
        <v>1714</v>
      </c>
      <c r="B631" s="81" t="s">
        <v>512</v>
      </c>
      <c r="C631" s="163">
        <v>5</v>
      </c>
      <c r="D631" s="81"/>
    </row>
    <row r="632" ht="20.1" customHeight="1" spans="1:4">
      <c r="A632" s="162" t="s">
        <v>1715</v>
      </c>
      <c r="B632" s="81" t="s">
        <v>513</v>
      </c>
      <c r="C632" s="163">
        <v>0</v>
      </c>
      <c r="D632" s="81"/>
    </row>
    <row r="633" ht="20.1" customHeight="1" spans="1:4">
      <c r="A633" s="162" t="s">
        <v>1716</v>
      </c>
      <c r="B633" s="81" t="s">
        <v>514</v>
      </c>
      <c r="C633" s="163">
        <v>5</v>
      </c>
      <c r="D633" s="81"/>
    </row>
    <row r="634" ht="20.1" customHeight="1" spans="1:4">
      <c r="A634" s="162" t="s">
        <v>1717</v>
      </c>
      <c r="B634" s="81" t="s">
        <v>515</v>
      </c>
      <c r="C634" s="163">
        <v>0</v>
      </c>
      <c r="D634" s="81"/>
    </row>
    <row r="635" ht="20.1" customHeight="1" spans="1:4">
      <c r="A635" s="162" t="s">
        <v>1718</v>
      </c>
      <c r="B635" s="81" t="s">
        <v>516</v>
      </c>
      <c r="C635" s="163">
        <v>0</v>
      </c>
      <c r="D635" s="81"/>
    </row>
    <row r="636" ht="20.1" customHeight="1" spans="1:4">
      <c r="A636" s="162" t="s">
        <v>1719</v>
      </c>
      <c r="B636" s="81" t="s">
        <v>517</v>
      </c>
      <c r="C636" s="163">
        <v>0</v>
      </c>
      <c r="D636" s="81"/>
    </row>
    <row r="637" ht="20.1" customHeight="1" spans="1:4">
      <c r="A637" s="162" t="s">
        <v>1720</v>
      </c>
      <c r="B637" s="81" t="s">
        <v>66</v>
      </c>
      <c r="C637" s="163">
        <v>0</v>
      </c>
      <c r="D637" s="81"/>
    </row>
    <row r="638" ht="20.1" customHeight="1" spans="1:4">
      <c r="A638" s="162" t="s">
        <v>1721</v>
      </c>
      <c r="B638" s="81" t="s">
        <v>67</v>
      </c>
      <c r="C638" s="163">
        <v>0</v>
      </c>
      <c r="D638" s="81"/>
    </row>
    <row r="639" ht="20.1" customHeight="1" spans="1:4">
      <c r="A639" s="162" t="s">
        <v>1722</v>
      </c>
      <c r="B639" s="81" t="s">
        <v>68</v>
      </c>
      <c r="C639" s="163">
        <v>0</v>
      </c>
      <c r="D639" s="81"/>
    </row>
    <row r="640" ht="20.1" customHeight="1" spans="1:4">
      <c r="A640" s="162" t="s">
        <v>1723</v>
      </c>
      <c r="B640" s="81" t="s">
        <v>518</v>
      </c>
      <c r="C640" s="163">
        <v>0</v>
      </c>
      <c r="D640" s="81"/>
    </row>
    <row r="641" ht="20.1" customHeight="1" spans="1:4">
      <c r="A641" s="162" t="s">
        <v>1724</v>
      </c>
      <c r="B641" s="81" t="s">
        <v>519</v>
      </c>
      <c r="C641" s="163">
        <v>1037</v>
      </c>
      <c r="D641" s="81">
        <f>SUM(D642:D643)</f>
        <v>0</v>
      </c>
    </row>
    <row r="642" ht="20.1" customHeight="1" spans="1:4">
      <c r="A642" s="162" t="s">
        <v>1725</v>
      </c>
      <c r="B642" s="81" t="s">
        <v>520</v>
      </c>
      <c r="C642" s="163">
        <v>599</v>
      </c>
      <c r="D642" s="81"/>
    </row>
    <row r="643" ht="20.1" customHeight="1" spans="1:4">
      <c r="A643" s="162" t="s">
        <v>1726</v>
      </c>
      <c r="B643" s="81" t="s">
        <v>521</v>
      </c>
      <c r="C643" s="163">
        <v>438</v>
      </c>
      <c r="D643" s="81"/>
    </row>
    <row r="644" ht="20.1" customHeight="1" spans="1:4">
      <c r="A644" s="162" t="s">
        <v>1727</v>
      </c>
      <c r="B644" s="81" t="s">
        <v>522</v>
      </c>
      <c r="C644" s="163">
        <v>103</v>
      </c>
      <c r="D644" s="81">
        <f>SUM(D645:D646)</f>
        <v>0</v>
      </c>
    </row>
    <row r="645" ht="20.1" customHeight="1" spans="1:4">
      <c r="A645" s="162" t="s">
        <v>1728</v>
      </c>
      <c r="B645" s="81" t="s">
        <v>523</v>
      </c>
      <c r="C645" s="163">
        <v>93</v>
      </c>
      <c r="D645" s="81"/>
    </row>
    <row r="646" ht="20.1" customHeight="1" spans="1:4">
      <c r="A646" s="162" t="s">
        <v>1729</v>
      </c>
      <c r="B646" s="81" t="s">
        <v>524</v>
      </c>
      <c r="C646" s="163">
        <v>10</v>
      </c>
      <c r="D646" s="81"/>
    </row>
    <row r="647" s="157" customFormat="1" ht="20.1" customHeight="1" spans="1:4">
      <c r="A647" s="162" t="s">
        <v>1730</v>
      </c>
      <c r="B647" s="81" t="s">
        <v>525</v>
      </c>
      <c r="C647" s="163">
        <v>177</v>
      </c>
      <c r="D647" s="81">
        <f>SUM(D648:D649)</f>
        <v>0</v>
      </c>
    </row>
    <row r="648" s="157" customFormat="1" ht="20.1" customHeight="1" spans="1:4">
      <c r="A648" s="162" t="s">
        <v>1731</v>
      </c>
      <c r="B648" s="81" t="s">
        <v>526</v>
      </c>
      <c r="C648" s="163">
        <v>0</v>
      </c>
      <c r="D648" s="81"/>
    </row>
    <row r="649" ht="20.1" customHeight="1" spans="1:4">
      <c r="A649" s="162" t="s">
        <v>1732</v>
      </c>
      <c r="B649" s="81" t="s">
        <v>527</v>
      </c>
      <c r="C649" s="163">
        <v>177</v>
      </c>
      <c r="D649" s="81"/>
    </row>
    <row r="650" ht="20.1" customHeight="1" spans="1:4">
      <c r="A650" s="162" t="s">
        <v>1733</v>
      </c>
      <c r="B650" s="81" t="s">
        <v>528</v>
      </c>
      <c r="C650" s="163">
        <v>0</v>
      </c>
      <c r="D650" s="81"/>
    </row>
    <row r="651" ht="20.1" customHeight="1" spans="1:4">
      <c r="A651" s="162" t="s">
        <v>1734</v>
      </c>
      <c r="B651" s="81" t="s">
        <v>529</v>
      </c>
      <c r="C651" s="163">
        <v>0</v>
      </c>
      <c r="D651" s="81"/>
    </row>
    <row r="652" ht="20.1" customHeight="1" spans="1:4">
      <c r="A652" s="162" t="s">
        <v>1735</v>
      </c>
      <c r="B652" s="81" t="s">
        <v>530</v>
      </c>
      <c r="C652" s="163">
        <v>0</v>
      </c>
      <c r="D652" s="81"/>
    </row>
    <row r="653" ht="20.1" customHeight="1" spans="1:4">
      <c r="A653" s="162" t="s">
        <v>1736</v>
      </c>
      <c r="B653" s="81" t="s">
        <v>531</v>
      </c>
      <c r="C653" s="163">
        <v>0</v>
      </c>
      <c r="D653" s="81"/>
    </row>
    <row r="654" ht="20.1" customHeight="1" spans="1:4">
      <c r="A654" s="162" t="s">
        <v>1737</v>
      </c>
      <c r="B654" s="81" t="s">
        <v>532</v>
      </c>
      <c r="C654" s="163">
        <v>0</v>
      </c>
      <c r="D654" s="81"/>
    </row>
    <row r="655" ht="20.1" customHeight="1" spans="1:4">
      <c r="A655" s="162" t="s">
        <v>1738</v>
      </c>
      <c r="B655" s="81" t="s">
        <v>533</v>
      </c>
      <c r="C655" s="163">
        <v>0</v>
      </c>
      <c r="D655" s="81"/>
    </row>
    <row r="656" s="157" customFormat="1" ht="20.1" customHeight="1" spans="1:4">
      <c r="A656" s="162" t="s">
        <v>1739</v>
      </c>
      <c r="B656" s="81" t="s">
        <v>534</v>
      </c>
      <c r="C656" s="163">
        <v>751</v>
      </c>
      <c r="D656" s="81">
        <f>SUM(D657:D659)</f>
        <v>0</v>
      </c>
    </row>
    <row r="657" s="157" customFormat="1" ht="20.1" customHeight="1" spans="1:4">
      <c r="A657" s="162" t="s">
        <v>1740</v>
      </c>
      <c r="B657" s="81" t="s">
        <v>535</v>
      </c>
      <c r="C657" s="163">
        <v>0</v>
      </c>
      <c r="D657" s="81"/>
    </row>
    <row r="658" s="157" customFormat="1" ht="20.1" customHeight="1" spans="1:4">
      <c r="A658" s="162" t="s">
        <v>1741</v>
      </c>
      <c r="B658" s="81" t="s">
        <v>536</v>
      </c>
      <c r="C658" s="163">
        <v>751</v>
      </c>
      <c r="D658" s="81"/>
    </row>
    <row r="659" s="157" customFormat="1" ht="20.1" customHeight="1" spans="1:4">
      <c r="A659" s="162" t="s">
        <v>1742</v>
      </c>
      <c r="B659" s="81" t="s">
        <v>537</v>
      </c>
      <c r="C659" s="163">
        <v>0</v>
      </c>
      <c r="D659" s="81"/>
    </row>
    <row r="660" s="157" customFormat="1" ht="20.1" customHeight="1" spans="1:4">
      <c r="A660" s="162" t="s">
        <v>1743</v>
      </c>
      <c r="B660" s="81" t="s">
        <v>538</v>
      </c>
      <c r="C660" s="163">
        <v>0</v>
      </c>
      <c r="D660" s="81">
        <f>SUM(D661:D664)</f>
        <v>0</v>
      </c>
    </row>
    <row r="661" s="157" customFormat="1" ht="20.1" customHeight="1" spans="1:4">
      <c r="A661" s="162" t="s">
        <v>1744</v>
      </c>
      <c r="B661" s="81" t="s">
        <v>539</v>
      </c>
      <c r="C661" s="163">
        <v>0</v>
      </c>
      <c r="D661" s="81"/>
    </row>
    <row r="662" s="157" customFormat="1" ht="20.1" customHeight="1" spans="1:4">
      <c r="A662" s="162" t="s">
        <v>1745</v>
      </c>
      <c r="B662" s="81" t="s">
        <v>540</v>
      </c>
      <c r="C662" s="163">
        <v>0</v>
      </c>
      <c r="D662" s="81"/>
    </row>
    <row r="663" s="157" customFormat="1" ht="20.1" customHeight="1" spans="1:4">
      <c r="A663" s="162" t="s">
        <v>1746</v>
      </c>
      <c r="B663" s="81" t="s">
        <v>541</v>
      </c>
      <c r="C663" s="163">
        <v>0</v>
      </c>
      <c r="D663" s="81"/>
    </row>
    <row r="664" s="157" customFormat="1" ht="20.1" customHeight="1" spans="1:4">
      <c r="A664" s="162" t="s">
        <v>1747</v>
      </c>
      <c r="B664" s="81" t="s">
        <v>542</v>
      </c>
      <c r="C664" s="163">
        <v>0</v>
      </c>
      <c r="D664" s="81"/>
    </row>
    <row r="665" ht="18.75" customHeight="1" spans="1:4">
      <c r="A665" s="162" t="s">
        <v>1748</v>
      </c>
      <c r="B665" s="81" t="s">
        <v>543</v>
      </c>
      <c r="C665" s="163">
        <v>1136</v>
      </c>
      <c r="D665" s="81"/>
    </row>
    <row r="666" ht="20.1" customHeight="1" spans="1:4">
      <c r="A666" s="162" t="s">
        <v>1749</v>
      </c>
      <c r="B666" s="81" t="s">
        <v>544</v>
      </c>
      <c r="C666" s="163">
        <v>5943</v>
      </c>
      <c r="D666" s="81">
        <f>D667+D672+D685+D689+D701+D704+D708+D718+D723+D736+D729+D733</f>
        <v>0</v>
      </c>
    </row>
    <row r="667" ht="20.1" customHeight="1" spans="1:4">
      <c r="A667" s="162" t="s">
        <v>1750</v>
      </c>
      <c r="B667" s="81" t="s">
        <v>545</v>
      </c>
      <c r="C667" s="163">
        <v>282</v>
      </c>
      <c r="D667" s="81"/>
    </row>
    <row r="668" ht="20.1" customHeight="1" spans="1:4">
      <c r="A668" s="162" t="s">
        <v>1751</v>
      </c>
      <c r="B668" s="81" t="s">
        <v>66</v>
      </c>
      <c r="C668" s="163">
        <v>271</v>
      </c>
      <c r="D668" s="81"/>
    </row>
    <row r="669" ht="20.1" customHeight="1" spans="1:4">
      <c r="A669" s="162" t="s">
        <v>1752</v>
      </c>
      <c r="B669" s="81" t="s">
        <v>67</v>
      </c>
      <c r="C669" s="163">
        <v>0</v>
      </c>
      <c r="D669" s="81"/>
    </row>
    <row r="670" ht="20.1" customHeight="1" spans="1:4">
      <c r="A670" s="162" t="s">
        <v>1753</v>
      </c>
      <c r="B670" s="81" t="s">
        <v>68</v>
      </c>
      <c r="C670" s="163">
        <v>0</v>
      </c>
      <c r="D670" s="81"/>
    </row>
    <row r="671" ht="20.1" customHeight="1" spans="1:4">
      <c r="A671" s="162" t="s">
        <v>1754</v>
      </c>
      <c r="B671" s="81" t="s">
        <v>546</v>
      </c>
      <c r="C671" s="163">
        <v>11</v>
      </c>
      <c r="D671" s="81"/>
    </row>
    <row r="672" ht="20.1" customHeight="1" spans="1:4">
      <c r="A672" s="162" t="s">
        <v>1755</v>
      </c>
      <c r="B672" s="81" t="s">
        <v>547</v>
      </c>
      <c r="C672" s="163">
        <v>814</v>
      </c>
      <c r="D672" s="81"/>
    </row>
    <row r="673" ht="20.1" customHeight="1" spans="1:4">
      <c r="A673" s="162" t="s">
        <v>1756</v>
      </c>
      <c r="B673" s="81" t="s">
        <v>548</v>
      </c>
      <c r="C673" s="163">
        <v>701</v>
      </c>
      <c r="D673" s="81"/>
    </row>
    <row r="674" ht="20.1" customHeight="1" spans="1:4">
      <c r="A674" s="162" t="s">
        <v>1757</v>
      </c>
      <c r="B674" s="81" t="s">
        <v>549</v>
      </c>
      <c r="C674" s="163">
        <v>111</v>
      </c>
      <c r="D674" s="81"/>
    </row>
    <row r="675" ht="20.1" customHeight="1" spans="1:4">
      <c r="A675" s="162" t="s">
        <v>1758</v>
      </c>
      <c r="B675" s="81" t="s">
        <v>550</v>
      </c>
      <c r="C675" s="163">
        <v>0</v>
      </c>
      <c r="D675" s="81"/>
    </row>
    <row r="676" ht="20.1" customHeight="1" spans="1:4">
      <c r="A676" s="162" t="s">
        <v>1759</v>
      </c>
      <c r="B676" s="81" t="s">
        <v>551</v>
      </c>
      <c r="C676" s="163">
        <v>0</v>
      </c>
      <c r="D676" s="81"/>
    </row>
    <row r="677" ht="20.1" customHeight="1" spans="1:4">
      <c r="A677" s="162" t="s">
        <v>1760</v>
      </c>
      <c r="B677" s="81" t="s">
        <v>552</v>
      </c>
      <c r="C677" s="163">
        <v>0</v>
      </c>
      <c r="D677" s="81"/>
    </row>
    <row r="678" ht="20.1" customHeight="1" spans="1:4">
      <c r="A678" s="162" t="s">
        <v>1761</v>
      </c>
      <c r="B678" s="81" t="s">
        <v>553</v>
      </c>
      <c r="C678" s="163">
        <v>0</v>
      </c>
      <c r="D678" s="81"/>
    </row>
    <row r="679" ht="20.1" customHeight="1" spans="1:4">
      <c r="A679" s="162" t="s">
        <v>1762</v>
      </c>
      <c r="B679" s="81" t="s">
        <v>554</v>
      </c>
      <c r="C679" s="163">
        <v>0</v>
      </c>
      <c r="D679" s="81"/>
    </row>
    <row r="680" ht="20.1" customHeight="1" spans="1:4">
      <c r="A680" s="162" t="s">
        <v>1763</v>
      </c>
      <c r="B680" s="81" t="s">
        <v>555</v>
      </c>
      <c r="C680" s="163">
        <v>0</v>
      </c>
      <c r="D680" s="81"/>
    </row>
    <row r="681" ht="20.1" customHeight="1" spans="1:4">
      <c r="A681" s="162" t="s">
        <v>1764</v>
      </c>
      <c r="B681" s="81" t="s">
        <v>556</v>
      </c>
      <c r="C681" s="163">
        <v>0</v>
      </c>
      <c r="D681" s="81"/>
    </row>
    <row r="682" ht="20.1" customHeight="1" spans="1:4">
      <c r="A682" s="162" t="s">
        <v>1765</v>
      </c>
      <c r="B682" s="81" t="s">
        <v>557</v>
      </c>
      <c r="C682" s="163">
        <v>0</v>
      </c>
      <c r="D682" s="81"/>
    </row>
    <row r="683" ht="20.1" customHeight="1" spans="1:4">
      <c r="A683" s="162" t="s">
        <v>1766</v>
      </c>
      <c r="B683" s="81" t="s">
        <v>558</v>
      </c>
      <c r="C683" s="163">
        <v>0</v>
      </c>
      <c r="D683" s="81"/>
    </row>
    <row r="684" ht="20.1" customHeight="1" spans="1:4">
      <c r="A684" s="162" t="s">
        <v>1767</v>
      </c>
      <c r="B684" s="81" t="s">
        <v>559</v>
      </c>
      <c r="C684" s="163">
        <v>2</v>
      </c>
      <c r="D684" s="81"/>
    </row>
    <row r="685" ht="20.1" customHeight="1" spans="1:4">
      <c r="A685" s="162" t="s">
        <v>1768</v>
      </c>
      <c r="B685" s="81" t="s">
        <v>560</v>
      </c>
      <c r="C685" s="163">
        <v>470</v>
      </c>
      <c r="D685" s="81">
        <f>SUM(D686:D688)</f>
        <v>0</v>
      </c>
    </row>
    <row r="686" ht="20.1" customHeight="1" spans="1:4">
      <c r="A686" s="162" t="s">
        <v>1769</v>
      </c>
      <c r="B686" s="81" t="s">
        <v>561</v>
      </c>
      <c r="C686" s="163">
        <v>0</v>
      </c>
      <c r="D686" s="81"/>
    </row>
    <row r="687" ht="20.1" customHeight="1" spans="1:4">
      <c r="A687" s="162" t="s">
        <v>1770</v>
      </c>
      <c r="B687" s="81" t="s">
        <v>562</v>
      </c>
      <c r="C687" s="163">
        <v>376</v>
      </c>
      <c r="D687" s="81"/>
    </row>
    <row r="688" ht="20.1" customHeight="1" spans="1:4">
      <c r="A688" s="162" t="s">
        <v>1771</v>
      </c>
      <c r="B688" s="81" t="s">
        <v>563</v>
      </c>
      <c r="C688" s="163">
        <v>94</v>
      </c>
      <c r="D688" s="81"/>
    </row>
    <row r="689" ht="20.1" customHeight="1" spans="1:4">
      <c r="A689" s="162" t="s">
        <v>1772</v>
      </c>
      <c r="B689" s="81" t="s">
        <v>564</v>
      </c>
      <c r="C689" s="163">
        <v>526</v>
      </c>
      <c r="D689" s="81"/>
    </row>
    <row r="690" ht="20.1" customHeight="1" spans="1:4">
      <c r="A690" s="162" t="s">
        <v>1773</v>
      </c>
      <c r="B690" s="81" t="s">
        <v>565</v>
      </c>
      <c r="C690" s="163">
        <v>106</v>
      </c>
      <c r="D690" s="81"/>
    </row>
    <row r="691" ht="20.1" customHeight="1" spans="1:4">
      <c r="A691" s="162" t="s">
        <v>1774</v>
      </c>
      <c r="B691" s="81" t="s">
        <v>566</v>
      </c>
      <c r="C691" s="163">
        <v>0</v>
      </c>
      <c r="D691" s="81"/>
    </row>
    <row r="692" ht="20.1" customHeight="1" spans="1:4">
      <c r="A692" s="162" t="s">
        <v>1775</v>
      </c>
      <c r="B692" s="81" t="s">
        <v>567</v>
      </c>
      <c r="C692" s="163">
        <v>59</v>
      </c>
      <c r="D692" s="81"/>
    </row>
    <row r="693" ht="20.1" customHeight="1" spans="1:4">
      <c r="A693" s="162" t="s">
        <v>1776</v>
      </c>
      <c r="B693" s="81" t="s">
        <v>568</v>
      </c>
      <c r="C693" s="163">
        <v>0</v>
      </c>
      <c r="D693" s="81"/>
    </row>
    <row r="694" ht="20.1" customHeight="1" spans="1:4">
      <c r="A694" s="162" t="s">
        <v>1777</v>
      </c>
      <c r="B694" s="81" t="s">
        <v>569</v>
      </c>
      <c r="C694" s="163">
        <v>0</v>
      </c>
      <c r="D694" s="81"/>
    </row>
    <row r="695" ht="20.1" customHeight="1" spans="1:4">
      <c r="A695" s="162" t="s">
        <v>1778</v>
      </c>
      <c r="B695" s="81" t="s">
        <v>570</v>
      </c>
      <c r="C695" s="163">
        <v>0</v>
      </c>
      <c r="D695" s="81"/>
    </row>
    <row r="696" ht="20.1" customHeight="1" spans="1:4">
      <c r="A696" s="162" t="s">
        <v>1779</v>
      </c>
      <c r="B696" s="81" t="s">
        <v>571</v>
      </c>
      <c r="C696" s="163">
        <v>65</v>
      </c>
      <c r="D696" s="81"/>
    </row>
    <row r="697" ht="20.1" customHeight="1" spans="1:4">
      <c r="A697" s="162" t="s">
        <v>1780</v>
      </c>
      <c r="B697" s="81" t="s">
        <v>572</v>
      </c>
      <c r="C697" s="163">
        <v>217</v>
      </c>
      <c r="D697" s="81"/>
    </row>
    <row r="698" ht="20.1" customHeight="1" spans="1:4">
      <c r="A698" s="162" t="s">
        <v>1781</v>
      </c>
      <c r="B698" s="81" t="s">
        <v>573</v>
      </c>
      <c r="C698" s="163">
        <v>77</v>
      </c>
      <c r="D698" s="81"/>
    </row>
    <row r="699" ht="20.1" customHeight="1" spans="1:4">
      <c r="A699" s="162" t="s">
        <v>1782</v>
      </c>
      <c r="B699" s="81" t="s">
        <v>574</v>
      </c>
      <c r="C699" s="163">
        <v>0</v>
      </c>
      <c r="D699" s="81"/>
    </row>
    <row r="700" ht="20.1" customHeight="1" spans="1:4">
      <c r="A700" s="162" t="s">
        <v>1783</v>
      </c>
      <c r="B700" s="81" t="s">
        <v>575</v>
      </c>
      <c r="C700" s="163">
        <v>2</v>
      </c>
      <c r="D700" s="81"/>
    </row>
    <row r="701" ht="20.1" customHeight="1" spans="1:4">
      <c r="A701" s="162" t="s">
        <v>1784</v>
      </c>
      <c r="B701" s="81" t="s">
        <v>576</v>
      </c>
      <c r="C701" s="163">
        <v>0</v>
      </c>
      <c r="D701" s="81"/>
    </row>
    <row r="702" ht="20.1" customHeight="1" spans="1:4">
      <c r="A702" s="162" t="s">
        <v>1785</v>
      </c>
      <c r="B702" s="81" t="s">
        <v>577</v>
      </c>
      <c r="C702" s="163">
        <v>0</v>
      </c>
      <c r="D702" s="81"/>
    </row>
    <row r="703" ht="20.1" customHeight="1" spans="1:4">
      <c r="A703" s="162" t="s">
        <v>1786</v>
      </c>
      <c r="B703" s="81" t="s">
        <v>578</v>
      </c>
      <c r="C703" s="163">
        <v>0</v>
      </c>
      <c r="D703" s="81"/>
    </row>
    <row r="704" ht="20.1" customHeight="1" spans="1:4">
      <c r="A704" s="162" t="s">
        <v>1787</v>
      </c>
      <c r="B704" s="81" t="s">
        <v>579</v>
      </c>
      <c r="C704" s="163">
        <v>501</v>
      </c>
      <c r="D704" s="81"/>
    </row>
    <row r="705" ht="20.1" customHeight="1" spans="1:4">
      <c r="A705" s="162" t="s">
        <v>1788</v>
      </c>
      <c r="B705" s="81" t="s">
        <v>580</v>
      </c>
      <c r="C705" s="163">
        <v>58</v>
      </c>
      <c r="D705" s="81"/>
    </row>
    <row r="706" ht="20.1" customHeight="1" spans="1:4">
      <c r="A706" s="162" t="s">
        <v>1789</v>
      </c>
      <c r="B706" s="81" t="s">
        <v>581</v>
      </c>
      <c r="C706" s="163">
        <v>132</v>
      </c>
      <c r="D706" s="81"/>
    </row>
    <row r="707" ht="20.1" customHeight="1" spans="1:4">
      <c r="A707" s="162" t="s">
        <v>1790</v>
      </c>
      <c r="B707" s="81" t="s">
        <v>582</v>
      </c>
      <c r="C707" s="163">
        <v>311</v>
      </c>
      <c r="D707" s="81"/>
    </row>
    <row r="708" ht="20.1" customHeight="1" spans="1:4">
      <c r="A708" s="162" t="s">
        <v>1791</v>
      </c>
      <c r="B708" s="81" t="s">
        <v>583</v>
      </c>
      <c r="C708" s="163">
        <v>64</v>
      </c>
      <c r="D708" s="81">
        <f>SUM(D709:D717)</f>
        <v>0</v>
      </c>
    </row>
    <row r="709" ht="20.1" customHeight="1" spans="1:4">
      <c r="A709" s="162" t="s">
        <v>1792</v>
      </c>
      <c r="B709" s="81" t="s">
        <v>66</v>
      </c>
      <c r="C709" s="163">
        <v>4</v>
      </c>
      <c r="D709" s="81"/>
    </row>
    <row r="710" ht="20.1" customHeight="1" spans="1:4">
      <c r="A710" s="162" t="s">
        <v>1793</v>
      </c>
      <c r="B710" s="81" t="s">
        <v>67</v>
      </c>
      <c r="C710" s="163">
        <v>0</v>
      </c>
      <c r="D710" s="81"/>
    </row>
    <row r="711" ht="20.1" customHeight="1" spans="1:4">
      <c r="A711" s="162" t="s">
        <v>1794</v>
      </c>
      <c r="B711" s="81" t="s">
        <v>68</v>
      </c>
      <c r="C711" s="163">
        <v>0</v>
      </c>
      <c r="D711" s="81"/>
    </row>
    <row r="712" ht="20.1" customHeight="1" spans="1:4">
      <c r="A712" s="162" t="s">
        <v>1795</v>
      </c>
      <c r="B712" s="81" t="s">
        <v>584</v>
      </c>
      <c r="C712" s="163">
        <v>6</v>
      </c>
      <c r="D712" s="81"/>
    </row>
    <row r="713" ht="20.1" customHeight="1" spans="1:4">
      <c r="A713" s="162" t="s">
        <v>1796</v>
      </c>
      <c r="B713" s="81" t="s">
        <v>585</v>
      </c>
      <c r="C713" s="163">
        <v>0</v>
      </c>
      <c r="D713" s="81"/>
    </row>
    <row r="714" ht="20.1" customHeight="1" spans="1:4">
      <c r="A714" s="162" t="s">
        <v>1797</v>
      </c>
      <c r="B714" s="81" t="s">
        <v>586</v>
      </c>
      <c r="C714" s="163">
        <v>0</v>
      </c>
      <c r="D714" s="81"/>
    </row>
    <row r="715" ht="20.1" customHeight="1" spans="1:4">
      <c r="A715" s="162" t="s">
        <v>1798</v>
      </c>
      <c r="B715" s="81" t="s">
        <v>587</v>
      </c>
      <c r="C715" s="163">
        <v>51</v>
      </c>
      <c r="D715" s="81"/>
    </row>
    <row r="716" ht="20.1" customHeight="1" spans="1:4">
      <c r="A716" s="162" t="s">
        <v>1799</v>
      </c>
      <c r="B716" s="81" t="s">
        <v>75</v>
      </c>
      <c r="C716" s="163">
        <v>0</v>
      </c>
      <c r="D716" s="81"/>
    </row>
    <row r="717" ht="20.1" customHeight="1" spans="1:4">
      <c r="A717" s="162" t="s">
        <v>1800</v>
      </c>
      <c r="B717" s="81" t="s">
        <v>588</v>
      </c>
      <c r="C717" s="163">
        <v>3</v>
      </c>
      <c r="D717" s="81"/>
    </row>
    <row r="718" s="157" customFormat="1" ht="20.1" customHeight="1" spans="1:4">
      <c r="A718" s="162" t="s">
        <v>1801</v>
      </c>
      <c r="B718" s="81" t="s">
        <v>589</v>
      </c>
      <c r="C718" s="163">
        <v>1216</v>
      </c>
      <c r="D718" s="81">
        <f>SUM(D719:D722)</f>
        <v>0</v>
      </c>
    </row>
    <row r="719" s="157" customFormat="1" ht="20.1" customHeight="1" spans="1:4">
      <c r="A719" s="162" t="s">
        <v>1802</v>
      </c>
      <c r="B719" s="81" t="s">
        <v>590</v>
      </c>
      <c r="C719" s="163">
        <v>397</v>
      </c>
      <c r="D719" s="81"/>
    </row>
    <row r="720" s="157" customFormat="1" ht="20.1" customHeight="1" spans="1:4">
      <c r="A720" s="162" t="s">
        <v>1803</v>
      </c>
      <c r="B720" s="81" t="s">
        <v>591</v>
      </c>
      <c r="C720" s="163">
        <v>514</v>
      </c>
      <c r="D720" s="81"/>
    </row>
    <row r="721" s="157" customFormat="1" ht="20.1" customHeight="1" spans="1:4">
      <c r="A721" s="162" t="s">
        <v>1804</v>
      </c>
      <c r="B721" s="81" t="s">
        <v>592</v>
      </c>
      <c r="C721" s="163">
        <v>199</v>
      </c>
      <c r="D721" s="81"/>
    </row>
    <row r="722" s="157" customFormat="1" ht="20.1" customHeight="1" spans="1:4">
      <c r="A722" s="162" t="s">
        <v>1805</v>
      </c>
      <c r="B722" s="81" t="s">
        <v>593</v>
      </c>
      <c r="C722" s="163">
        <v>106</v>
      </c>
      <c r="D722" s="81"/>
    </row>
    <row r="723" s="157" customFormat="1" ht="20.1" customHeight="1" spans="1:4">
      <c r="A723" s="162" t="s">
        <v>1806</v>
      </c>
      <c r="B723" s="81" t="s">
        <v>594</v>
      </c>
      <c r="C723" s="163">
        <v>1640</v>
      </c>
      <c r="D723" s="81">
        <f>SUM(D724:D728)</f>
        <v>0</v>
      </c>
    </row>
    <row r="724" s="157" customFormat="1" ht="20.1" customHeight="1" spans="1:4">
      <c r="A724" s="162" t="s">
        <v>1807</v>
      </c>
      <c r="B724" s="81" t="s">
        <v>595</v>
      </c>
      <c r="C724" s="163">
        <v>12</v>
      </c>
      <c r="D724" s="81"/>
    </row>
    <row r="725" s="157" customFormat="1" ht="20.1" customHeight="1" spans="1:4">
      <c r="A725" s="162" t="s">
        <v>1808</v>
      </c>
      <c r="B725" s="81" t="s">
        <v>596</v>
      </c>
      <c r="C725" s="163">
        <v>0</v>
      </c>
      <c r="D725" s="81"/>
    </row>
    <row r="726" s="157" customFormat="1" ht="20.1" customHeight="1" spans="1:4">
      <c r="A726" s="162" t="s">
        <v>1809</v>
      </c>
      <c r="B726" s="81" t="s">
        <v>597</v>
      </c>
      <c r="C726" s="163">
        <v>1628</v>
      </c>
      <c r="D726" s="81"/>
    </row>
    <row r="727" s="157" customFormat="1" ht="20.1" customHeight="1" spans="1:4">
      <c r="A727" s="162" t="s">
        <v>1810</v>
      </c>
      <c r="B727" s="81" t="s">
        <v>598</v>
      </c>
      <c r="C727" s="163">
        <v>0</v>
      </c>
      <c r="D727" s="81"/>
    </row>
    <row r="728" s="157" customFormat="1" ht="20.1" customHeight="1" spans="1:4">
      <c r="A728" s="162" t="s">
        <v>1811</v>
      </c>
      <c r="B728" s="81" t="s">
        <v>599</v>
      </c>
      <c r="C728" s="163">
        <v>0</v>
      </c>
      <c r="D728" s="81"/>
    </row>
    <row r="729" s="157" customFormat="1" ht="20.1" customHeight="1" spans="1:4">
      <c r="A729" s="162" t="s">
        <v>1812</v>
      </c>
      <c r="B729" s="81" t="s">
        <v>600</v>
      </c>
      <c r="C729" s="163">
        <v>360</v>
      </c>
      <c r="D729" s="81">
        <f>SUM(D730:D732)</f>
        <v>0</v>
      </c>
    </row>
    <row r="730" s="157" customFormat="1" ht="20.1" customHeight="1" spans="1:4">
      <c r="A730" s="162" t="s">
        <v>1813</v>
      </c>
      <c r="B730" s="81" t="s">
        <v>601</v>
      </c>
      <c r="C730" s="163">
        <v>349</v>
      </c>
      <c r="D730" s="81"/>
    </row>
    <row r="731" s="157" customFormat="1" ht="20.1" customHeight="1" spans="1:4">
      <c r="A731" s="162" t="s">
        <v>1814</v>
      </c>
      <c r="B731" s="81" t="s">
        <v>602</v>
      </c>
      <c r="C731" s="163">
        <v>0</v>
      </c>
      <c r="D731" s="81"/>
    </row>
    <row r="732" s="157" customFormat="1" ht="20.1" customHeight="1" spans="1:4">
      <c r="A732" s="162" t="s">
        <v>1815</v>
      </c>
      <c r="B732" s="81" t="s">
        <v>603</v>
      </c>
      <c r="C732" s="163">
        <v>11</v>
      </c>
      <c r="D732" s="81"/>
    </row>
    <row r="733" s="157" customFormat="1" ht="20.1" customHeight="1" spans="1:4">
      <c r="A733" s="162" t="s">
        <v>1816</v>
      </c>
      <c r="B733" s="81" t="s">
        <v>604</v>
      </c>
      <c r="C733" s="163">
        <v>20</v>
      </c>
      <c r="D733" s="81">
        <f>SUM(D734:D735)</f>
        <v>0</v>
      </c>
    </row>
    <row r="734" s="157" customFormat="1" ht="20.1" customHeight="1" spans="1:4">
      <c r="A734" s="162" t="s">
        <v>1817</v>
      </c>
      <c r="B734" s="81" t="s">
        <v>605</v>
      </c>
      <c r="C734" s="163">
        <v>10</v>
      </c>
      <c r="D734" s="81"/>
    </row>
    <row r="735" s="157" customFormat="1" ht="20.1" customHeight="1" spans="1:4">
      <c r="A735" s="162" t="s">
        <v>1818</v>
      </c>
      <c r="B735" s="81" t="s">
        <v>606</v>
      </c>
      <c r="C735" s="163">
        <v>0</v>
      </c>
      <c r="D735" s="81"/>
    </row>
    <row r="736" ht="20.1" customHeight="1" spans="1:4">
      <c r="A736" s="162" t="s">
        <v>1819</v>
      </c>
      <c r="B736" s="81" t="s">
        <v>607</v>
      </c>
      <c r="C736" s="163">
        <v>60</v>
      </c>
      <c r="D736" s="81"/>
    </row>
    <row r="737" ht="20.1" customHeight="1" spans="1:4">
      <c r="A737" s="162" t="s">
        <v>1820</v>
      </c>
      <c r="B737" s="81" t="s">
        <v>608</v>
      </c>
      <c r="C737" s="163">
        <v>1999</v>
      </c>
      <c r="D737" s="81">
        <f>D738+D747+D751+D759+D765+D771+D777+D780+D785+D791+D792+D793+D808+D784</f>
        <v>0</v>
      </c>
    </row>
    <row r="738" ht="20.1" customHeight="1" spans="1:4">
      <c r="A738" s="162" t="s">
        <v>1821</v>
      </c>
      <c r="B738" s="81" t="s">
        <v>609</v>
      </c>
      <c r="C738" s="163">
        <v>0</v>
      </c>
      <c r="D738" s="81">
        <f>SUM(D739:D746)</f>
        <v>0</v>
      </c>
    </row>
    <row r="739" ht="20.1" customHeight="1" spans="1:4">
      <c r="A739" s="162" t="s">
        <v>1822</v>
      </c>
      <c r="B739" s="81" t="s">
        <v>66</v>
      </c>
      <c r="C739" s="163">
        <v>0</v>
      </c>
      <c r="D739" s="81"/>
    </row>
    <row r="740" ht="20.1" customHeight="1" spans="1:4">
      <c r="A740" s="162" t="s">
        <v>1823</v>
      </c>
      <c r="B740" s="81" t="s">
        <v>67</v>
      </c>
      <c r="C740" s="163">
        <v>0</v>
      </c>
      <c r="D740" s="81"/>
    </row>
    <row r="741" ht="20.1" customHeight="1" spans="1:4">
      <c r="A741" s="162" t="s">
        <v>1824</v>
      </c>
      <c r="B741" s="81" t="s">
        <v>68</v>
      </c>
      <c r="C741" s="163">
        <v>0</v>
      </c>
      <c r="D741" s="81"/>
    </row>
    <row r="742" ht="20.1" customHeight="1" spans="1:4">
      <c r="A742" s="162" t="s">
        <v>1825</v>
      </c>
      <c r="B742" s="81" t="s">
        <v>610</v>
      </c>
      <c r="C742" s="163">
        <v>0</v>
      </c>
      <c r="D742" s="81"/>
    </row>
    <row r="743" ht="20.1" customHeight="1" spans="1:4">
      <c r="A743" s="162" t="s">
        <v>1826</v>
      </c>
      <c r="B743" s="81" t="s">
        <v>611</v>
      </c>
      <c r="C743" s="163">
        <v>0</v>
      </c>
      <c r="D743" s="81"/>
    </row>
    <row r="744" ht="20.1" customHeight="1" spans="1:4">
      <c r="A744" s="162" t="s">
        <v>1827</v>
      </c>
      <c r="B744" s="81" t="s">
        <v>612</v>
      </c>
      <c r="C744" s="163">
        <v>0</v>
      </c>
      <c r="D744" s="81"/>
    </row>
    <row r="745" ht="20.1" customHeight="1" spans="1:4">
      <c r="A745" s="162" t="s">
        <v>1828</v>
      </c>
      <c r="B745" s="81" t="s">
        <v>613</v>
      </c>
      <c r="C745" s="163">
        <v>0</v>
      </c>
      <c r="D745" s="81"/>
    </row>
    <row r="746" ht="20.1" customHeight="1" spans="1:4">
      <c r="A746" s="162" t="s">
        <v>1829</v>
      </c>
      <c r="B746" s="81" t="s">
        <v>614</v>
      </c>
      <c r="C746" s="163">
        <v>0</v>
      </c>
      <c r="D746" s="81"/>
    </row>
    <row r="747" ht="20.1" customHeight="1" spans="1:4">
      <c r="A747" s="162" t="s">
        <v>1830</v>
      </c>
      <c r="B747" s="81" t="s">
        <v>615</v>
      </c>
      <c r="C747" s="163">
        <v>7</v>
      </c>
      <c r="D747" s="81">
        <f>SUM(D748:D750)</f>
        <v>0</v>
      </c>
    </row>
    <row r="748" ht="20.1" customHeight="1" spans="1:4">
      <c r="A748" s="162" t="s">
        <v>1831</v>
      </c>
      <c r="B748" s="81" t="s">
        <v>616</v>
      </c>
      <c r="C748" s="163">
        <v>0</v>
      </c>
      <c r="D748" s="81"/>
    </row>
    <row r="749" ht="20.1" customHeight="1" spans="1:4">
      <c r="A749" s="162" t="s">
        <v>1832</v>
      </c>
      <c r="B749" s="81" t="s">
        <v>617</v>
      </c>
      <c r="C749" s="163">
        <v>0</v>
      </c>
      <c r="D749" s="81"/>
    </row>
    <row r="750" ht="20.1" customHeight="1" spans="1:4">
      <c r="A750" s="162" t="s">
        <v>1833</v>
      </c>
      <c r="B750" s="81" t="s">
        <v>618</v>
      </c>
      <c r="C750" s="163">
        <v>7</v>
      </c>
      <c r="D750" s="81"/>
    </row>
    <row r="751" ht="20.1" customHeight="1" spans="1:4">
      <c r="A751" s="162" t="s">
        <v>1834</v>
      </c>
      <c r="B751" s="81" t="s">
        <v>619</v>
      </c>
      <c r="C751" s="163">
        <v>121</v>
      </c>
      <c r="D751" s="81"/>
    </row>
    <row r="752" ht="20.1" customHeight="1" spans="1:4">
      <c r="A752" s="162" t="s">
        <v>1835</v>
      </c>
      <c r="B752" s="81" t="s">
        <v>620</v>
      </c>
      <c r="C752" s="163">
        <v>0</v>
      </c>
      <c r="D752" s="81"/>
    </row>
    <row r="753" ht="20.1" customHeight="1" spans="1:4">
      <c r="A753" s="162" t="s">
        <v>1836</v>
      </c>
      <c r="B753" s="81" t="s">
        <v>621</v>
      </c>
      <c r="C753" s="163">
        <v>120</v>
      </c>
      <c r="D753" s="81"/>
    </row>
    <row r="754" ht="20.1" customHeight="1" spans="1:4">
      <c r="A754" s="162" t="s">
        <v>1837</v>
      </c>
      <c r="B754" s="81" t="s">
        <v>622</v>
      </c>
      <c r="C754" s="163">
        <v>0</v>
      </c>
      <c r="D754" s="81"/>
    </row>
    <row r="755" ht="20.1" customHeight="1" spans="1:4">
      <c r="A755" s="162" t="s">
        <v>1838</v>
      </c>
      <c r="B755" s="81" t="s">
        <v>623</v>
      </c>
      <c r="C755" s="163">
        <v>0</v>
      </c>
      <c r="D755" s="81"/>
    </row>
    <row r="756" ht="20.1" customHeight="1" spans="1:4">
      <c r="A756" s="162" t="s">
        <v>1839</v>
      </c>
      <c r="B756" s="81" t="s">
        <v>624</v>
      </c>
      <c r="C756" s="163">
        <v>0</v>
      </c>
      <c r="D756" s="81"/>
    </row>
    <row r="757" ht="20.1" customHeight="1" spans="1:4">
      <c r="A757" s="162" t="s">
        <v>1840</v>
      </c>
      <c r="B757" s="81" t="s">
        <v>625</v>
      </c>
      <c r="C757" s="163">
        <v>0</v>
      </c>
      <c r="D757" s="81"/>
    </row>
    <row r="758" ht="20.1" customHeight="1" spans="1:4">
      <c r="A758" s="162" t="s">
        <v>1841</v>
      </c>
      <c r="B758" s="81" t="s">
        <v>626</v>
      </c>
      <c r="C758" s="163">
        <v>1</v>
      </c>
      <c r="D758" s="81"/>
    </row>
    <row r="759" ht="20.1" customHeight="1" spans="1:4">
      <c r="A759" s="162" t="s">
        <v>1842</v>
      </c>
      <c r="B759" s="81" t="s">
        <v>627</v>
      </c>
      <c r="C759" s="163">
        <v>1470</v>
      </c>
      <c r="D759" s="81"/>
    </row>
    <row r="760" ht="20.1" customHeight="1" spans="1:4">
      <c r="A760" s="162" t="s">
        <v>1843</v>
      </c>
      <c r="B760" s="81" t="s">
        <v>628</v>
      </c>
      <c r="C760" s="163">
        <v>0</v>
      </c>
      <c r="D760" s="81"/>
    </row>
    <row r="761" ht="20.1" customHeight="1" spans="1:4">
      <c r="A761" s="162" t="s">
        <v>1844</v>
      </c>
      <c r="B761" s="81" t="s">
        <v>629</v>
      </c>
      <c r="C761" s="163">
        <v>1400</v>
      </c>
      <c r="D761" s="81"/>
    </row>
    <row r="762" ht="20.1" customHeight="1" spans="1:4">
      <c r="A762" s="162" t="s">
        <v>1845</v>
      </c>
      <c r="B762" s="81" t="s">
        <v>630</v>
      </c>
      <c r="C762" s="163">
        <v>0</v>
      </c>
      <c r="D762" s="81"/>
    </row>
    <row r="763" ht="20.1" customHeight="1" spans="1:4">
      <c r="A763" s="162" t="s">
        <v>1846</v>
      </c>
      <c r="B763" s="81" t="s">
        <v>631</v>
      </c>
      <c r="C763" s="163">
        <v>0</v>
      </c>
      <c r="D763" s="81"/>
    </row>
    <row r="764" ht="20.1" customHeight="1" spans="1:4">
      <c r="A764" s="162" t="s">
        <v>1847</v>
      </c>
      <c r="B764" s="81" t="s">
        <v>632</v>
      </c>
      <c r="C764" s="163">
        <v>70</v>
      </c>
      <c r="D764" s="81"/>
    </row>
    <row r="765" ht="20.1" customHeight="1" spans="1:4">
      <c r="A765" s="162" t="s">
        <v>1848</v>
      </c>
      <c r="B765" s="81" t="s">
        <v>633</v>
      </c>
      <c r="C765" s="163">
        <v>81</v>
      </c>
      <c r="D765" s="81">
        <f>SUM(D766:D770)</f>
        <v>0</v>
      </c>
    </row>
    <row r="766" ht="20.1" customHeight="1" spans="1:4">
      <c r="A766" s="162" t="s">
        <v>1849</v>
      </c>
      <c r="B766" s="81" t="s">
        <v>634</v>
      </c>
      <c r="C766" s="163">
        <v>0</v>
      </c>
      <c r="D766" s="81"/>
    </row>
    <row r="767" ht="20.1" customHeight="1" spans="1:4">
      <c r="A767" s="162" t="s">
        <v>1850</v>
      </c>
      <c r="B767" s="81" t="s">
        <v>635</v>
      </c>
      <c r="C767" s="163">
        <v>0</v>
      </c>
      <c r="D767" s="81"/>
    </row>
    <row r="768" ht="20.1" customHeight="1" spans="1:4">
      <c r="A768" s="162" t="s">
        <v>1851</v>
      </c>
      <c r="B768" s="81" t="s">
        <v>636</v>
      </c>
      <c r="C768" s="163">
        <v>81</v>
      </c>
      <c r="D768" s="81"/>
    </row>
    <row r="769" ht="20.1" customHeight="1" spans="1:4">
      <c r="A769" s="162" t="s">
        <v>1852</v>
      </c>
      <c r="B769" s="81" t="s">
        <v>637</v>
      </c>
      <c r="C769" s="163">
        <v>0</v>
      </c>
      <c r="D769" s="81"/>
    </row>
    <row r="770" ht="20.1" customHeight="1" spans="1:4">
      <c r="A770" s="162" t="s">
        <v>1853</v>
      </c>
      <c r="B770" s="81" t="s">
        <v>638</v>
      </c>
      <c r="C770" s="163">
        <v>0</v>
      </c>
      <c r="D770" s="81"/>
    </row>
    <row r="771" ht="20.1" customHeight="1" spans="1:4">
      <c r="A771" s="162" t="s">
        <v>1854</v>
      </c>
      <c r="B771" s="81" t="s">
        <v>639</v>
      </c>
      <c r="C771" s="163">
        <v>320</v>
      </c>
      <c r="D771" s="81">
        <f>SUM(D772:D776)</f>
        <v>0</v>
      </c>
    </row>
    <row r="772" ht="20.1" customHeight="1" spans="1:4">
      <c r="A772" s="162" t="s">
        <v>1855</v>
      </c>
      <c r="B772" s="81" t="s">
        <v>640</v>
      </c>
      <c r="C772" s="163">
        <v>51</v>
      </c>
      <c r="D772" s="81"/>
    </row>
    <row r="773" ht="20.1" customHeight="1" spans="1:4">
      <c r="A773" s="162" t="s">
        <v>1856</v>
      </c>
      <c r="B773" s="81" t="s">
        <v>641</v>
      </c>
      <c r="C773" s="163">
        <v>269</v>
      </c>
      <c r="D773" s="81"/>
    </row>
    <row r="774" ht="20.1" customHeight="1" spans="1:4">
      <c r="A774" s="162" t="s">
        <v>1857</v>
      </c>
      <c r="B774" s="81" t="s">
        <v>642</v>
      </c>
      <c r="C774" s="163">
        <v>0</v>
      </c>
      <c r="D774" s="81"/>
    </row>
    <row r="775" ht="20.1" customHeight="1" spans="1:4">
      <c r="A775" s="162" t="s">
        <v>1858</v>
      </c>
      <c r="B775" s="81" t="s">
        <v>643</v>
      </c>
      <c r="C775" s="163">
        <v>0</v>
      </c>
      <c r="D775" s="81"/>
    </row>
    <row r="776" ht="20.1" customHeight="1" spans="1:4">
      <c r="A776" s="162" t="s">
        <v>1859</v>
      </c>
      <c r="B776" s="81" t="s">
        <v>644</v>
      </c>
      <c r="C776" s="163">
        <v>0</v>
      </c>
      <c r="D776" s="81"/>
    </row>
    <row r="777" ht="20.1" customHeight="1" spans="1:4">
      <c r="A777" s="162" t="s">
        <v>1860</v>
      </c>
      <c r="B777" s="81" t="s">
        <v>645</v>
      </c>
      <c r="C777" s="163">
        <v>0</v>
      </c>
      <c r="D777" s="81"/>
    </row>
    <row r="778" ht="20.1" customHeight="1" spans="1:4">
      <c r="A778" s="162" t="s">
        <v>1861</v>
      </c>
      <c r="B778" s="81" t="s">
        <v>646</v>
      </c>
      <c r="C778" s="163">
        <v>0</v>
      </c>
      <c r="D778" s="81"/>
    </row>
    <row r="779" ht="20.1" customHeight="1" spans="1:4">
      <c r="A779" s="162" t="s">
        <v>1862</v>
      </c>
      <c r="B779" s="81" t="s">
        <v>647</v>
      </c>
      <c r="C779" s="163">
        <v>0</v>
      </c>
      <c r="D779" s="81"/>
    </row>
    <row r="780" ht="20.1" customHeight="1" spans="1:4">
      <c r="A780" s="162" t="s">
        <v>1863</v>
      </c>
      <c r="B780" s="81" t="s">
        <v>648</v>
      </c>
      <c r="C780" s="163">
        <v>0</v>
      </c>
      <c r="D780" s="81"/>
    </row>
    <row r="781" ht="20.1" customHeight="1" spans="1:4">
      <c r="A781" s="162" t="s">
        <v>1864</v>
      </c>
      <c r="B781" s="81" t="s">
        <v>649</v>
      </c>
      <c r="C781" s="163">
        <v>0</v>
      </c>
      <c r="D781" s="81"/>
    </row>
    <row r="782" ht="20.1" customHeight="1" spans="1:4">
      <c r="A782" s="162" t="s">
        <v>1865</v>
      </c>
      <c r="B782" s="81" t="s">
        <v>650</v>
      </c>
      <c r="C782" s="163">
        <v>0</v>
      </c>
      <c r="D782" s="81"/>
    </row>
    <row r="783" ht="20.1" customHeight="1" spans="1:4">
      <c r="A783" s="162" t="s">
        <v>1866</v>
      </c>
      <c r="B783" s="81" t="s">
        <v>651</v>
      </c>
      <c r="C783" s="163">
        <v>0</v>
      </c>
      <c r="D783" s="81"/>
    </row>
    <row r="784" ht="20.1" customHeight="1" spans="1:4">
      <c r="A784" s="162" t="s">
        <v>1867</v>
      </c>
      <c r="B784" s="81" t="s">
        <v>652</v>
      </c>
      <c r="C784" s="163">
        <v>0</v>
      </c>
      <c r="D784" s="81"/>
    </row>
    <row r="785" ht="20.1" customHeight="1" spans="1:4">
      <c r="A785" s="162" t="s">
        <v>1868</v>
      </c>
      <c r="B785" s="81" t="s">
        <v>653</v>
      </c>
      <c r="C785" s="163">
        <v>0</v>
      </c>
      <c r="D785" s="81"/>
    </row>
    <row r="786" ht="20.1" customHeight="1" spans="1:4">
      <c r="A786" s="162" t="s">
        <v>1869</v>
      </c>
      <c r="B786" s="81" t="s">
        <v>654</v>
      </c>
      <c r="C786" s="163">
        <v>0</v>
      </c>
      <c r="D786" s="81"/>
    </row>
    <row r="787" ht="20.1" customHeight="1" spans="1:4">
      <c r="A787" s="162" t="s">
        <v>1870</v>
      </c>
      <c r="B787" s="81" t="s">
        <v>655</v>
      </c>
      <c r="C787" s="163">
        <v>0</v>
      </c>
      <c r="D787" s="81"/>
    </row>
    <row r="788" ht="20.1" customHeight="1" spans="1:4">
      <c r="A788" s="162" t="s">
        <v>1871</v>
      </c>
      <c r="B788" s="81" t="s">
        <v>656</v>
      </c>
      <c r="C788" s="163">
        <v>0</v>
      </c>
      <c r="D788" s="81"/>
    </row>
    <row r="789" ht="20.1" customHeight="1" spans="1:4">
      <c r="A789" s="162" t="s">
        <v>1872</v>
      </c>
      <c r="B789" s="81" t="s">
        <v>657</v>
      </c>
      <c r="C789" s="163">
        <v>0</v>
      </c>
      <c r="D789" s="81"/>
    </row>
    <row r="790" ht="20.1" customHeight="1" spans="1:4">
      <c r="A790" s="162" t="s">
        <v>1873</v>
      </c>
      <c r="B790" s="81" t="s">
        <v>658</v>
      </c>
      <c r="C790" s="163">
        <v>0</v>
      </c>
      <c r="D790" s="81"/>
    </row>
    <row r="791" ht="20.1" customHeight="1" spans="1:4">
      <c r="A791" s="162" t="s">
        <v>1874</v>
      </c>
      <c r="B791" s="81" t="s">
        <v>659</v>
      </c>
      <c r="C791" s="163">
        <v>0</v>
      </c>
      <c r="D791" s="81"/>
    </row>
    <row r="792" ht="20.1" customHeight="1" spans="1:4">
      <c r="A792" s="162" t="s">
        <v>1875</v>
      </c>
      <c r="B792" s="81" t="s">
        <v>660</v>
      </c>
      <c r="C792" s="163">
        <v>0</v>
      </c>
      <c r="D792" s="81"/>
    </row>
    <row r="793" ht="20.1" customHeight="1" spans="1:4">
      <c r="A793" s="162" t="s">
        <v>1876</v>
      </c>
      <c r="B793" s="81" t="s">
        <v>661</v>
      </c>
      <c r="C793" s="163">
        <v>0</v>
      </c>
      <c r="D793" s="81">
        <f>SUM(D794:D807)</f>
        <v>0</v>
      </c>
    </row>
    <row r="794" ht="20.1" customHeight="1" spans="1:4">
      <c r="A794" s="162" t="s">
        <v>1877</v>
      </c>
      <c r="B794" s="81" t="s">
        <v>66</v>
      </c>
      <c r="C794" s="163">
        <v>0</v>
      </c>
      <c r="D794" s="81"/>
    </row>
    <row r="795" ht="20.1" customHeight="1" spans="1:4">
      <c r="A795" s="162" t="s">
        <v>1878</v>
      </c>
      <c r="B795" s="81" t="s">
        <v>67</v>
      </c>
      <c r="C795" s="163">
        <v>0</v>
      </c>
      <c r="D795" s="81"/>
    </row>
    <row r="796" ht="20.1" customHeight="1" spans="1:4">
      <c r="A796" s="162" t="s">
        <v>1879</v>
      </c>
      <c r="B796" s="81" t="s">
        <v>68</v>
      </c>
      <c r="C796" s="163">
        <v>0</v>
      </c>
      <c r="D796" s="81"/>
    </row>
    <row r="797" ht="20.1" customHeight="1" spans="1:4">
      <c r="A797" s="162" t="s">
        <v>1880</v>
      </c>
      <c r="B797" s="81" t="s">
        <v>662</v>
      </c>
      <c r="C797" s="163">
        <v>0</v>
      </c>
      <c r="D797" s="81"/>
    </row>
    <row r="798" ht="20.1" customHeight="1" spans="1:4">
      <c r="A798" s="162" t="s">
        <v>1881</v>
      </c>
      <c r="B798" s="81" t="s">
        <v>663</v>
      </c>
      <c r="C798" s="163">
        <v>0</v>
      </c>
      <c r="D798" s="81"/>
    </row>
    <row r="799" ht="20.1" customHeight="1" spans="1:4">
      <c r="A799" s="162" t="s">
        <v>1882</v>
      </c>
      <c r="B799" s="81" t="s">
        <v>664</v>
      </c>
      <c r="C799" s="163">
        <v>0</v>
      </c>
      <c r="D799" s="81"/>
    </row>
    <row r="800" ht="20.1" customHeight="1" spans="1:4">
      <c r="A800" s="162" t="s">
        <v>1883</v>
      </c>
      <c r="B800" s="81" t="s">
        <v>665</v>
      </c>
      <c r="C800" s="163">
        <v>0</v>
      </c>
      <c r="D800" s="81"/>
    </row>
    <row r="801" ht="20.1" customHeight="1" spans="1:4">
      <c r="A801" s="162" t="s">
        <v>1884</v>
      </c>
      <c r="B801" s="81" t="s">
        <v>666</v>
      </c>
      <c r="C801" s="163">
        <v>0</v>
      </c>
      <c r="D801" s="81"/>
    </row>
    <row r="802" ht="20.1" customHeight="1" spans="1:4">
      <c r="A802" s="162" t="s">
        <v>1885</v>
      </c>
      <c r="B802" s="81" t="s">
        <v>667</v>
      </c>
      <c r="C802" s="163">
        <v>0</v>
      </c>
      <c r="D802" s="81"/>
    </row>
    <row r="803" ht="20.1" customHeight="1" spans="1:4">
      <c r="A803" s="162" t="s">
        <v>1886</v>
      </c>
      <c r="B803" s="81" t="s">
        <v>668</v>
      </c>
      <c r="C803" s="163">
        <v>0</v>
      </c>
      <c r="D803" s="81"/>
    </row>
    <row r="804" ht="20.1" customHeight="1" spans="1:4">
      <c r="A804" s="162" t="s">
        <v>1887</v>
      </c>
      <c r="B804" s="81" t="s">
        <v>109</v>
      </c>
      <c r="C804" s="163">
        <v>0</v>
      </c>
      <c r="D804" s="81"/>
    </row>
    <row r="805" ht="20.1" customHeight="1" spans="1:4">
      <c r="A805" s="162" t="s">
        <v>1888</v>
      </c>
      <c r="B805" s="81" t="s">
        <v>669</v>
      </c>
      <c r="C805" s="163">
        <v>0</v>
      </c>
      <c r="D805" s="81"/>
    </row>
    <row r="806" ht="20.1" customHeight="1" spans="1:4">
      <c r="A806" s="162" t="s">
        <v>1889</v>
      </c>
      <c r="B806" s="81" t="s">
        <v>75</v>
      </c>
      <c r="C806" s="163">
        <v>0</v>
      </c>
      <c r="D806" s="81"/>
    </row>
    <row r="807" ht="20.1" customHeight="1" spans="1:4">
      <c r="A807" s="162" t="s">
        <v>1890</v>
      </c>
      <c r="B807" s="81" t="s">
        <v>670</v>
      </c>
      <c r="C807" s="163">
        <v>0</v>
      </c>
      <c r="D807" s="81"/>
    </row>
    <row r="808" ht="20.1" customHeight="1" spans="1:4">
      <c r="A808" s="162" t="s">
        <v>1891</v>
      </c>
      <c r="B808" s="81" t="s">
        <v>671</v>
      </c>
      <c r="C808" s="163">
        <v>0</v>
      </c>
      <c r="D808" s="81"/>
    </row>
    <row r="809" ht="20.1" customHeight="1" spans="1:4">
      <c r="A809" s="162" t="s">
        <v>1892</v>
      </c>
      <c r="B809" s="81" t="s">
        <v>672</v>
      </c>
      <c r="C809" s="163">
        <v>3646</v>
      </c>
      <c r="D809" s="81">
        <f>D810+D823+D826+D827+D828</f>
        <v>0</v>
      </c>
    </row>
    <row r="810" ht="20.1" customHeight="1" spans="1:4">
      <c r="A810" s="162" t="s">
        <v>1893</v>
      </c>
      <c r="B810" s="81" t="s">
        <v>673</v>
      </c>
      <c r="C810" s="163">
        <v>403</v>
      </c>
      <c r="D810" s="81">
        <f>SUM(D811:D821)</f>
        <v>0</v>
      </c>
    </row>
    <row r="811" ht="20.1" customHeight="1" spans="1:4">
      <c r="A811" s="162" t="s">
        <v>1894</v>
      </c>
      <c r="B811" s="81" t="s">
        <v>674</v>
      </c>
      <c r="C811" s="163">
        <v>165</v>
      </c>
      <c r="D811" s="81"/>
    </row>
    <row r="812" ht="20.1" customHeight="1" spans="1:4">
      <c r="A812" s="162" t="s">
        <v>1895</v>
      </c>
      <c r="B812" s="81" t="s">
        <v>675</v>
      </c>
      <c r="C812" s="163">
        <v>0</v>
      </c>
      <c r="D812" s="81"/>
    </row>
    <row r="813" ht="20.1" customHeight="1" spans="1:4">
      <c r="A813" s="162" t="s">
        <v>1896</v>
      </c>
      <c r="B813" s="81" t="s">
        <v>676</v>
      </c>
      <c r="C813" s="163">
        <v>0</v>
      </c>
      <c r="D813" s="81"/>
    </row>
    <row r="814" ht="20.1" customHeight="1" spans="1:4">
      <c r="A814" s="162" t="s">
        <v>1897</v>
      </c>
      <c r="B814" s="81" t="s">
        <v>677</v>
      </c>
      <c r="C814" s="163">
        <v>168</v>
      </c>
      <c r="D814" s="81"/>
    </row>
    <row r="815" ht="20.1" customHeight="1" spans="1:4">
      <c r="A815" s="162" t="s">
        <v>1898</v>
      </c>
      <c r="B815" s="81" t="s">
        <v>678</v>
      </c>
      <c r="C815" s="163">
        <v>5</v>
      </c>
      <c r="D815" s="81"/>
    </row>
    <row r="816" ht="20.1" customHeight="1" spans="1:4">
      <c r="A816" s="162" t="s">
        <v>1899</v>
      </c>
      <c r="B816" s="81" t="s">
        <v>679</v>
      </c>
      <c r="C816" s="163">
        <v>0</v>
      </c>
      <c r="D816" s="81"/>
    </row>
    <row r="817" ht="20.1" customHeight="1" spans="1:4">
      <c r="A817" s="162" t="s">
        <v>1900</v>
      </c>
      <c r="B817" s="81" t="s">
        <v>680</v>
      </c>
      <c r="C817" s="163">
        <v>0</v>
      </c>
      <c r="D817" s="81"/>
    </row>
    <row r="818" ht="20.1" customHeight="1" spans="1:4">
      <c r="A818" s="162" t="s">
        <v>1901</v>
      </c>
      <c r="B818" s="81" t="s">
        <v>681</v>
      </c>
      <c r="C818" s="163">
        <v>0</v>
      </c>
      <c r="D818" s="81"/>
    </row>
    <row r="819" ht="20.1" customHeight="1" spans="1:4">
      <c r="A819" s="162" t="s">
        <v>1902</v>
      </c>
      <c r="B819" s="81" t="s">
        <v>682</v>
      </c>
      <c r="C819" s="163">
        <v>50</v>
      </c>
      <c r="D819" s="81"/>
    </row>
    <row r="820" ht="20.1" customHeight="1" spans="1:4">
      <c r="A820" s="162" t="s">
        <v>1903</v>
      </c>
      <c r="B820" s="81" t="s">
        <v>683</v>
      </c>
      <c r="C820" s="163">
        <v>0</v>
      </c>
      <c r="D820" s="81"/>
    </row>
    <row r="821" ht="20.1" customHeight="1" spans="1:4">
      <c r="A821" s="162" t="s">
        <v>1904</v>
      </c>
      <c r="B821" s="81" t="s">
        <v>684</v>
      </c>
      <c r="C821" s="163">
        <v>15</v>
      </c>
      <c r="D821" s="81"/>
    </row>
    <row r="822" ht="20.1" customHeight="1" spans="1:4">
      <c r="A822" s="162" t="s">
        <v>1905</v>
      </c>
      <c r="B822" s="81" t="s">
        <v>685</v>
      </c>
      <c r="C822" s="163">
        <v>0</v>
      </c>
      <c r="D822" s="81"/>
    </row>
    <row r="823" ht="18.75" customHeight="1" spans="1:4">
      <c r="A823" s="162" t="s">
        <v>1906</v>
      </c>
      <c r="B823" s="81" t="s">
        <v>686</v>
      </c>
      <c r="C823" s="163">
        <v>2750</v>
      </c>
      <c r="D823" s="81"/>
    </row>
    <row r="824" ht="20.1" customHeight="1" spans="1:4">
      <c r="A824" s="162" t="s">
        <v>1907</v>
      </c>
      <c r="B824" s="81" t="s">
        <v>687</v>
      </c>
      <c r="C824" s="163">
        <v>650</v>
      </c>
      <c r="D824" s="81"/>
    </row>
    <row r="825" ht="20.1" customHeight="1" spans="1:4">
      <c r="A825" s="162" t="s">
        <v>1908</v>
      </c>
      <c r="B825" s="81" t="s">
        <v>688</v>
      </c>
      <c r="C825" s="163">
        <v>2100</v>
      </c>
      <c r="D825" s="81"/>
    </row>
    <row r="826" ht="20.1" customHeight="1" spans="1:4">
      <c r="A826" s="162" t="s">
        <v>1909</v>
      </c>
      <c r="B826" s="81" t="s">
        <v>689</v>
      </c>
      <c r="C826" s="163">
        <v>354</v>
      </c>
      <c r="D826" s="81"/>
    </row>
    <row r="827" ht="20.1" customHeight="1" spans="1:4">
      <c r="A827" s="162" t="s">
        <v>1910</v>
      </c>
      <c r="B827" s="81" t="s">
        <v>690</v>
      </c>
      <c r="C827" s="163">
        <v>24</v>
      </c>
      <c r="D827" s="81"/>
    </row>
    <row r="828" ht="20.1" customHeight="1" spans="1:4">
      <c r="A828" s="162" t="s">
        <v>1911</v>
      </c>
      <c r="B828" s="81" t="s">
        <v>691</v>
      </c>
      <c r="C828" s="163">
        <v>115</v>
      </c>
      <c r="D828" s="81"/>
    </row>
    <row r="829" ht="20.1" customHeight="1" spans="1:4">
      <c r="A829" s="162" t="s">
        <v>1912</v>
      </c>
      <c r="B829" s="81" t="s">
        <v>692</v>
      </c>
      <c r="C829" s="163">
        <v>17545</v>
      </c>
      <c r="D829" s="81">
        <f>D830+D856+D884+D923+D940+D934+D947+D958</f>
        <v>0</v>
      </c>
    </row>
    <row r="830" ht="20.1" customHeight="1" spans="1:4">
      <c r="A830" s="162" t="s">
        <v>1913</v>
      </c>
      <c r="B830" s="81" t="s">
        <v>693</v>
      </c>
      <c r="C830" s="163">
        <v>4032</v>
      </c>
      <c r="D830" s="81">
        <f>SUM(D831:D855)</f>
        <v>0</v>
      </c>
    </row>
    <row r="831" ht="20.1" customHeight="1" spans="1:4">
      <c r="A831" s="162" t="s">
        <v>1914</v>
      </c>
      <c r="B831" s="81" t="s">
        <v>674</v>
      </c>
      <c r="C831" s="163">
        <v>319</v>
      </c>
      <c r="D831" s="81"/>
    </row>
    <row r="832" ht="20.1" customHeight="1" spans="1:4">
      <c r="A832" s="162" t="s">
        <v>1915</v>
      </c>
      <c r="B832" s="81" t="s">
        <v>675</v>
      </c>
      <c r="C832" s="163">
        <v>778</v>
      </c>
      <c r="D832" s="81"/>
    </row>
    <row r="833" ht="20.1" customHeight="1" spans="1:4">
      <c r="A833" s="162" t="s">
        <v>1916</v>
      </c>
      <c r="B833" s="81" t="s">
        <v>676</v>
      </c>
      <c r="C833" s="163">
        <v>0</v>
      </c>
      <c r="D833" s="81"/>
    </row>
    <row r="834" ht="20.1" customHeight="1" spans="1:4">
      <c r="A834" s="162" t="s">
        <v>1917</v>
      </c>
      <c r="B834" s="81" t="s">
        <v>694</v>
      </c>
      <c r="C834" s="163">
        <v>603</v>
      </c>
      <c r="D834" s="81"/>
    </row>
    <row r="835" ht="20.1" customHeight="1" spans="1:4">
      <c r="A835" s="162" t="s">
        <v>1918</v>
      </c>
      <c r="B835" s="81" t="s">
        <v>695</v>
      </c>
      <c r="C835" s="163">
        <v>0</v>
      </c>
      <c r="D835" s="81"/>
    </row>
    <row r="836" ht="20.1" customHeight="1" spans="1:4">
      <c r="A836" s="162" t="s">
        <v>1919</v>
      </c>
      <c r="B836" s="81" t="s">
        <v>696</v>
      </c>
      <c r="C836" s="163">
        <v>0</v>
      </c>
      <c r="D836" s="81"/>
    </row>
    <row r="837" ht="20.1" customHeight="1" spans="1:4">
      <c r="A837" s="162" t="s">
        <v>1920</v>
      </c>
      <c r="B837" s="81" t="s">
        <v>697</v>
      </c>
      <c r="C837" s="163">
        <v>13</v>
      </c>
      <c r="D837" s="81"/>
    </row>
    <row r="838" ht="20.1" customHeight="1" spans="1:4">
      <c r="A838" s="162" t="s">
        <v>1921</v>
      </c>
      <c r="B838" s="81" t="s">
        <v>698</v>
      </c>
      <c r="C838" s="163">
        <v>0</v>
      </c>
      <c r="D838" s="81"/>
    </row>
    <row r="839" ht="20.1" customHeight="1" spans="1:4">
      <c r="A839" s="162" t="s">
        <v>1922</v>
      </c>
      <c r="B839" s="81" t="s">
        <v>699</v>
      </c>
      <c r="C839" s="163">
        <v>1</v>
      </c>
      <c r="D839" s="81"/>
    </row>
    <row r="840" ht="20.1" customHeight="1" spans="1:4">
      <c r="A840" s="162" t="s">
        <v>1923</v>
      </c>
      <c r="B840" s="81" t="s">
        <v>700</v>
      </c>
      <c r="C840" s="163">
        <v>0</v>
      </c>
      <c r="D840" s="81"/>
    </row>
    <row r="841" ht="20.1" customHeight="1" spans="1:4">
      <c r="A841" s="162" t="s">
        <v>1924</v>
      </c>
      <c r="B841" s="81" t="s">
        <v>701</v>
      </c>
      <c r="C841" s="163">
        <v>6</v>
      </c>
      <c r="D841" s="81"/>
    </row>
    <row r="842" ht="20.1" customHeight="1" spans="1:4">
      <c r="A842" s="162" t="s">
        <v>1925</v>
      </c>
      <c r="B842" s="81" t="s">
        <v>702</v>
      </c>
      <c r="C842" s="163">
        <v>0</v>
      </c>
      <c r="D842" s="81"/>
    </row>
    <row r="843" ht="20.1" customHeight="1" spans="1:4">
      <c r="A843" s="162" t="s">
        <v>1926</v>
      </c>
      <c r="B843" s="81" t="s">
        <v>703</v>
      </c>
      <c r="C843" s="163">
        <v>0</v>
      </c>
      <c r="D843" s="81"/>
    </row>
    <row r="844" ht="20.1" customHeight="1" spans="1:4">
      <c r="A844" s="162" t="s">
        <v>1927</v>
      </c>
      <c r="B844" s="81" t="s">
        <v>704</v>
      </c>
      <c r="C844" s="163">
        <v>0</v>
      </c>
      <c r="D844" s="81"/>
    </row>
    <row r="845" ht="20.1" customHeight="1" spans="1:4">
      <c r="A845" s="162" t="s">
        <v>1928</v>
      </c>
      <c r="B845" s="81" t="s">
        <v>705</v>
      </c>
      <c r="C845" s="163">
        <v>0</v>
      </c>
      <c r="D845" s="81"/>
    </row>
    <row r="846" ht="20.1" customHeight="1" spans="1:4">
      <c r="A846" s="162" t="s">
        <v>1929</v>
      </c>
      <c r="B846" s="81" t="s">
        <v>706</v>
      </c>
      <c r="C846" s="163">
        <v>955</v>
      </c>
      <c r="D846" s="81"/>
    </row>
    <row r="847" ht="20.1" customHeight="1" spans="1:4">
      <c r="A847" s="162" t="s">
        <v>1930</v>
      </c>
      <c r="B847" s="81" t="s">
        <v>707</v>
      </c>
      <c r="C847" s="163">
        <v>11</v>
      </c>
      <c r="D847" s="81"/>
    </row>
    <row r="848" ht="20.1" customHeight="1" spans="1:4">
      <c r="A848" s="162" t="s">
        <v>1931</v>
      </c>
      <c r="B848" s="81" t="s">
        <v>708</v>
      </c>
      <c r="C848" s="163">
        <v>0</v>
      </c>
      <c r="D848" s="81"/>
    </row>
    <row r="849" ht="20.1" customHeight="1" spans="1:4">
      <c r="A849" s="162" t="s">
        <v>1932</v>
      </c>
      <c r="B849" s="81" t="s">
        <v>709</v>
      </c>
      <c r="C849" s="163">
        <v>1000</v>
      </c>
      <c r="D849" s="81"/>
    </row>
    <row r="850" ht="20.1" customHeight="1" spans="1:4">
      <c r="A850" s="162" t="s">
        <v>1933</v>
      </c>
      <c r="B850" s="81" t="s">
        <v>710</v>
      </c>
      <c r="C850" s="163">
        <v>0</v>
      </c>
      <c r="D850" s="81"/>
    </row>
    <row r="851" ht="20.1" customHeight="1" spans="1:4">
      <c r="A851" s="162" t="s">
        <v>1934</v>
      </c>
      <c r="B851" s="81" t="s">
        <v>711</v>
      </c>
      <c r="C851" s="163">
        <v>9</v>
      </c>
      <c r="D851" s="81"/>
    </row>
    <row r="852" ht="20.1" customHeight="1" spans="1:4">
      <c r="A852" s="162" t="s">
        <v>1935</v>
      </c>
      <c r="B852" s="81" t="s">
        <v>712</v>
      </c>
      <c r="C852" s="163">
        <v>0</v>
      </c>
      <c r="D852" s="81"/>
    </row>
    <row r="853" ht="20.1" customHeight="1" spans="1:4">
      <c r="A853" s="162" t="s">
        <v>1936</v>
      </c>
      <c r="B853" s="81" t="s">
        <v>713</v>
      </c>
      <c r="C853" s="163">
        <v>0</v>
      </c>
      <c r="D853" s="81"/>
    </row>
    <row r="854" ht="20.1" customHeight="1" spans="1:4">
      <c r="A854" s="162" t="s">
        <v>1937</v>
      </c>
      <c r="B854" s="81" t="s">
        <v>714</v>
      </c>
      <c r="C854" s="163">
        <v>127</v>
      </c>
      <c r="D854" s="81"/>
    </row>
    <row r="855" ht="18.75" customHeight="1" spans="1:4">
      <c r="A855" s="162" t="s">
        <v>1938</v>
      </c>
      <c r="B855" s="81" t="s">
        <v>715</v>
      </c>
      <c r="C855" s="163">
        <v>210</v>
      </c>
      <c r="D855" s="81"/>
    </row>
    <row r="856" ht="20.1" customHeight="1" spans="1:4">
      <c r="A856" s="162" t="s">
        <v>1939</v>
      </c>
      <c r="B856" s="81" t="s">
        <v>716</v>
      </c>
      <c r="C856" s="163">
        <v>4445</v>
      </c>
      <c r="D856" s="81">
        <f>SUM(D857:D883)</f>
        <v>0</v>
      </c>
    </row>
    <row r="857" ht="20.1" customHeight="1" spans="1:4">
      <c r="A857" s="162" t="s">
        <v>1940</v>
      </c>
      <c r="B857" s="81" t="s">
        <v>674</v>
      </c>
      <c r="C857" s="163">
        <v>135</v>
      </c>
      <c r="D857" s="81"/>
    </row>
    <row r="858" ht="20.1" customHeight="1" spans="1:4">
      <c r="A858" s="162" t="s">
        <v>1941</v>
      </c>
      <c r="B858" s="81" t="s">
        <v>675</v>
      </c>
      <c r="C858" s="163">
        <v>0</v>
      </c>
      <c r="D858" s="81"/>
    </row>
    <row r="859" ht="20.1" customHeight="1" spans="1:4">
      <c r="A859" s="162" t="s">
        <v>1942</v>
      </c>
      <c r="B859" s="81" t="s">
        <v>676</v>
      </c>
      <c r="C859" s="163">
        <v>0</v>
      </c>
      <c r="D859" s="81"/>
    </row>
    <row r="860" ht="20.1" customHeight="1" spans="1:4">
      <c r="A860" s="162" t="s">
        <v>1943</v>
      </c>
      <c r="B860" s="81" t="s">
        <v>717</v>
      </c>
      <c r="C860" s="163">
        <v>622</v>
      </c>
      <c r="D860" s="81"/>
    </row>
    <row r="861" ht="20.1" customHeight="1" spans="1:4">
      <c r="A861" s="162" t="s">
        <v>1944</v>
      </c>
      <c r="B861" s="81" t="s">
        <v>718</v>
      </c>
      <c r="C861" s="163">
        <v>1332</v>
      </c>
      <c r="D861" s="81"/>
    </row>
    <row r="862" ht="20.1" customHeight="1" spans="1:4">
      <c r="A862" s="162" t="s">
        <v>1945</v>
      </c>
      <c r="B862" s="81" t="s">
        <v>719</v>
      </c>
      <c r="C862" s="163">
        <v>0</v>
      </c>
      <c r="D862" s="81"/>
    </row>
    <row r="863" ht="20.1" customHeight="1" spans="1:4">
      <c r="A863" s="162" t="s">
        <v>1946</v>
      </c>
      <c r="B863" s="81" t="s">
        <v>720</v>
      </c>
      <c r="C863" s="163">
        <v>143</v>
      </c>
      <c r="D863" s="81"/>
    </row>
    <row r="864" ht="20.1" customHeight="1" spans="1:4">
      <c r="A864" s="162" t="s">
        <v>1947</v>
      </c>
      <c r="B864" s="81" t="s">
        <v>721</v>
      </c>
      <c r="C864" s="163">
        <v>0</v>
      </c>
      <c r="D864" s="81"/>
    </row>
    <row r="865" ht="20.1" customHeight="1" spans="1:4">
      <c r="A865" s="162" t="s">
        <v>1948</v>
      </c>
      <c r="B865" s="81" t="s">
        <v>722</v>
      </c>
      <c r="C865" s="163">
        <v>1484</v>
      </c>
      <c r="D865" s="81"/>
    </row>
    <row r="866" ht="20.1" customHeight="1" spans="1:4">
      <c r="A866" s="162" t="s">
        <v>1949</v>
      </c>
      <c r="B866" s="81" t="s">
        <v>723</v>
      </c>
      <c r="C866" s="163">
        <v>0</v>
      </c>
      <c r="D866" s="81"/>
    </row>
    <row r="867" ht="20.1" customHeight="1" spans="1:4">
      <c r="A867" s="162" t="s">
        <v>1950</v>
      </c>
      <c r="B867" s="81" t="s">
        <v>724</v>
      </c>
      <c r="C867" s="163">
        <v>83</v>
      </c>
      <c r="D867" s="81"/>
    </row>
    <row r="868" ht="20.1" customHeight="1" spans="1:4">
      <c r="A868" s="162" t="s">
        <v>1951</v>
      </c>
      <c r="B868" s="81" t="s">
        <v>725</v>
      </c>
      <c r="C868" s="163">
        <v>0</v>
      </c>
      <c r="D868" s="81"/>
    </row>
    <row r="869" ht="20.1" customHeight="1" spans="1:4">
      <c r="A869" s="162" t="s">
        <v>1952</v>
      </c>
      <c r="B869" s="81" t="s">
        <v>726</v>
      </c>
      <c r="C869" s="163">
        <v>384</v>
      </c>
      <c r="D869" s="81"/>
    </row>
    <row r="870" ht="20.1" customHeight="1" spans="1:4">
      <c r="A870" s="162" t="s">
        <v>1953</v>
      </c>
      <c r="B870" s="81" t="s">
        <v>727</v>
      </c>
      <c r="C870" s="163">
        <v>0</v>
      </c>
      <c r="D870" s="81"/>
    </row>
    <row r="871" ht="20.1" customHeight="1" spans="1:4">
      <c r="A871" s="162" t="s">
        <v>1954</v>
      </c>
      <c r="B871" s="81" t="s">
        <v>728</v>
      </c>
      <c r="C871" s="163">
        <v>0</v>
      </c>
      <c r="D871" s="81"/>
    </row>
    <row r="872" ht="20.1" customHeight="1" spans="1:4">
      <c r="A872" s="162" t="s">
        <v>1955</v>
      </c>
      <c r="B872" s="81" t="s">
        <v>729</v>
      </c>
      <c r="C872" s="163">
        <v>0</v>
      </c>
      <c r="D872" s="81"/>
    </row>
    <row r="873" ht="20.1" customHeight="1" spans="1:4">
      <c r="A873" s="162" t="s">
        <v>1956</v>
      </c>
      <c r="B873" s="81" t="s">
        <v>730</v>
      </c>
      <c r="C873" s="163">
        <v>0</v>
      </c>
      <c r="D873" s="81"/>
    </row>
    <row r="874" ht="20.1" customHeight="1" spans="1:4">
      <c r="A874" s="162" t="s">
        <v>1957</v>
      </c>
      <c r="B874" s="81" t="s">
        <v>731</v>
      </c>
      <c r="C874" s="163">
        <v>0</v>
      </c>
      <c r="D874" s="81"/>
    </row>
    <row r="875" ht="20.1" customHeight="1" spans="1:4">
      <c r="A875" s="162" t="s">
        <v>1958</v>
      </c>
      <c r="B875" s="81" t="s">
        <v>732</v>
      </c>
      <c r="C875" s="163">
        <v>45</v>
      </c>
      <c r="D875" s="81"/>
    </row>
    <row r="876" ht="20.1" customHeight="1" spans="1:4">
      <c r="A876" s="162" t="s">
        <v>1959</v>
      </c>
      <c r="B876" s="81" t="s">
        <v>733</v>
      </c>
      <c r="C876" s="163">
        <v>0</v>
      </c>
      <c r="D876" s="81"/>
    </row>
    <row r="877" ht="20.25" customHeight="1" spans="1:4">
      <c r="A877" s="162" t="s">
        <v>1960</v>
      </c>
      <c r="B877" s="81" t="s">
        <v>734</v>
      </c>
      <c r="C877" s="163">
        <v>0</v>
      </c>
      <c r="D877" s="81"/>
    </row>
    <row r="878" ht="20.1" customHeight="1" spans="1:4">
      <c r="A878" s="162" t="s">
        <v>1961</v>
      </c>
      <c r="B878" s="81" t="s">
        <v>735</v>
      </c>
      <c r="C878" s="163">
        <v>0</v>
      </c>
      <c r="D878" s="81"/>
    </row>
    <row r="879" ht="20.1" customHeight="1" spans="1:4">
      <c r="A879" s="162" t="s">
        <v>1962</v>
      </c>
      <c r="B879" s="81" t="s">
        <v>736</v>
      </c>
      <c r="C879" s="163">
        <v>0</v>
      </c>
      <c r="D879" s="81"/>
    </row>
    <row r="880" ht="20.1" customHeight="1" spans="1:4">
      <c r="A880" s="162" t="s">
        <v>1963</v>
      </c>
      <c r="B880" s="81" t="s">
        <v>737</v>
      </c>
      <c r="C880" s="163">
        <v>0</v>
      </c>
      <c r="D880" s="81"/>
    </row>
    <row r="881" ht="20.1" customHeight="1" spans="1:4">
      <c r="A881" s="162" t="s">
        <v>1964</v>
      </c>
      <c r="B881" s="81" t="s">
        <v>738</v>
      </c>
      <c r="C881" s="163">
        <v>0</v>
      </c>
      <c r="D881" s="81"/>
    </row>
    <row r="882" ht="20.1" customHeight="1" spans="1:4">
      <c r="A882" s="162" t="s">
        <v>1965</v>
      </c>
      <c r="B882" s="81" t="s">
        <v>739</v>
      </c>
      <c r="C882" s="163">
        <v>112</v>
      </c>
      <c r="D882" s="81"/>
    </row>
    <row r="883" ht="20.1" customHeight="1" spans="1:4">
      <c r="A883" s="162" t="s">
        <v>1966</v>
      </c>
      <c r="B883" s="81" t="s">
        <v>740</v>
      </c>
      <c r="C883" s="163">
        <v>105</v>
      </c>
      <c r="D883" s="81"/>
    </row>
    <row r="884" ht="20.1" customHeight="1" spans="1:4">
      <c r="A884" s="162" t="s">
        <v>1967</v>
      </c>
      <c r="B884" s="81" t="s">
        <v>741</v>
      </c>
      <c r="C884" s="163">
        <v>1887</v>
      </c>
      <c r="D884" s="81">
        <f>SUM(D885:D911)</f>
        <v>0</v>
      </c>
    </row>
    <row r="885" ht="20.1" customHeight="1" spans="1:4">
      <c r="A885" s="162" t="s">
        <v>1968</v>
      </c>
      <c r="B885" s="81" t="s">
        <v>674</v>
      </c>
      <c r="C885" s="163">
        <v>71</v>
      </c>
      <c r="D885" s="81"/>
    </row>
    <row r="886" ht="20.1" customHeight="1" spans="1:4">
      <c r="A886" s="162" t="s">
        <v>1969</v>
      </c>
      <c r="B886" s="81" t="s">
        <v>675</v>
      </c>
      <c r="C886" s="163">
        <v>0</v>
      </c>
      <c r="D886" s="81"/>
    </row>
    <row r="887" ht="20.1" customHeight="1" spans="1:4">
      <c r="A887" s="162" t="s">
        <v>1970</v>
      </c>
      <c r="B887" s="81" t="s">
        <v>676</v>
      </c>
      <c r="C887" s="163">
        <v>0</v>
      </c>
      <c r="D887" s="81"/>
    </row>
    <row r="888" ht="20.1" customHeight="1" spans="1:4">
      <c r="A888" s="162" t="s">
        <v>1971</v>
      </c>
      <c r="B888" s="81" t="s">
        <v>742</v>
      </c>
      <c r="C888" s="163">
        <v>0</v>
      </c>
      <c r="D888" s="81"/>
    </row>
    <row r="889" ht="20.1" customHeight="1" spans="1:4">
      <c r="A889" s="162" t="s">
        <v>1972</v>
      </c>
      <c r="B889" s="81" t="s">
        <v>743</v>
      </c>
      <c r="C889" s="163">
        <v>1287</v>
      </c>
      <c r="D889" s="81"/>
    </row>
    <row r="890" ht="20.1" customHeight="1" spans="1:4">
      <c r="A890" s="162" t="s">
        <v>1973</v>
      </c>
      <c r="B890" s="81" t="s">
        <v>744</v>
      </c>
      <c r="C890" s="163">
        <v>114</v>
      </c>
      <c r="D890" s="81"/>
    </row>
    <row r="891" ht="20.1" customHeight="1" spans="1:4">
      <c r="A891" s="162" t="s">
        <v>1974</v>
      </c>
      <c r="B891" s="81" t="s">
        <v>745</v>
      </c>
      <c r="C891" s="163">
        <v>0</v>
      </c>
      <c r="D891" s="81"/>
    </row>
    <row r="892" ht="20.1" customHeight="1" spans="1:4">
      <c r="A892" s="162" t="s">
        <v>1975</v>
      </c>
      <c r="B892" s="81" t="s">
        <v>746</v>
      </c>
      <c r="C892" s="163">
        <v>0</v>
      </c>
      <c r="D892" s="81"/>
    </row>
    <row r="893" ht="20.1" customHeight="1" spans="1:4">
      <c r="A893" s="162" t="s">
        <v>1976</v>
      </c>
      <c r="B893" s="81" t="s">
        <v>747</v>
      </c>
      <c r="C893" s="163">
        <v>47</v>
      </c>
      <c r="D893" s="81"/>
    </row>
    <row r="894" ht="20.1" customHeight="1" spans="1:4">
      <c r="A894" s="162" t="s">
        <v>1977</v>
      </c>
      <c r="B894" s="81" t="s">
        <v>748</v>
      </c>
      <c r="C894" s="163">
        <v>45</v>
      </c>
      <c r="D894" s="81"/>
    </row>
    <row r="895" ht="20.1" customHeight="1" spans="1:4">
      <c r="A895" s="162" t="s">
        <v>1978</v>
      </c>
      <c r="B895" s="81" t="s">
        <v>749</v>
      </c>
      <c r="C895" s="163">
        <v>119</v>
      </c>
      <c r="D895" s="81"/>
    </row>
    <row r="896" ht="20.1" customHeight="1" spans="1:4">
      <c r="A896" s="162" t="s">
        <v>1979</v>
      </c>
      <c r="B896" s="81" t="s">
        <v>750</v>
      </c>
      <c r="C896" s="163">
        <v>0</v>
      </c>
      <c r="D896" s="81"/>
    </row>
    <row r="897" ht="20.1" customHeight="1" spans="1:4">
      <c r="A897" s="162" t="s">
        <v>1980</v>
      </c>
      <c r="B897" s="81" t="s">
        <v>751</v>
      </c>
      <c r="C897" s="163">
        <v>0</v>
      </c>
      <c r="D897" s="81"/>
    </row>
    <row r="898" ht="20.1" customHeight="1" spans="1:4">
      <c r="A898" s="162" t="s">
        <v>1981</v>
      </c>
      <c r="B898" s="81" t="s">
        <v>752</v>
      </c>
      <c r="C898" s="163">
        <v>35</v>
      </c>
      <c r="D898" s="81"/>
    </row>
    <row r="899" ht="20.1" customHeight="1" spans="1:4">
      <c r="A899" s="162" t="s">
        <v>1982</v>
      </c>
      <c r="B899" s="81" t="s">
        <v>753</v>
      </c>
      <c r="C899" s="163">
        <v>10</v>
      </c>
      <c r="D899" s="81"/>
    </row>
    <row r="900" ht="20.1" customHeight="1" spans="1:4">
      <c r="A900" s="162" t="s">
        <v>1983</v>
      </c>
      <c r="B900" s="81" t="s">
        <v>754</v>
      </c>
      <c r="C900" s="163">
        <v>0</v>
      </c>
      <c r="D900" s="81"/>
    </row>
    <row r="901" ht="20.1" customHeight="1" spans="1:4">
      <c r="A901" s="162" t="s">
        <v>1984</v>
      </c>
      <c r="B901" s="81" t="s">
        <v>755</v>
      </c>
      <c r="C901" s="163">
        <v>0</v>
      </c>
      <c r="D901" s="81"/>
    </row>
    <row r="902" ht="20.1" customHeight="1" spans="1:4">
      <c r="A902" s="162" t="s">
        <v>1985</v>
      </c>
      <c r="B902" s="81" t="s">
        <v>756</v>
      </c>
      <c r="C902" s="163">
        <v>0</v>
      </c>
      <c r="D902" s="81"/>
    </row>
    <row r="903" ht="20.1" customHeight="1" spans="1:4">
      <c r="A903" s="162" t="s">
        <v>1986</v>
      </c>
      <c r="B903" s="81" t="s">
        <v>757</v>
      </c>
      <c r="C903" s="163">
        <v>0</v>
      </c>
      <c r="D903" s="81"/>
    </row>
    <row r="904" ht="20.1" customHeight="1" spans="1:4">
      <c r="A904" s="162" t="s">
        <v>1987</v>
      </c>
      <c r="B904" s="81" t="s">
        <v>758</v>
      </c>
      <c r="C904" s="163">
        <v>0</v>
      </c>
      <c r="D904" s="81"/>
    </row>
    <row r="905" ht="20.1" customHeight="1" spans="1:4">
      <c r="A905" s="162" t="s">
        <v>1988</v>
      </c>
      <c r="B905" s="81" t="s">
        <v>759</v>
      </c>
      <c r="C905" s="163">
        <v>0</v>
      </c>
      <c r="D905" s="81"/>
    </row>
    <row r="906" ht="20.1" customHeight="1" spans="1:4">
      <c r="A906" s="162" t="s">
        <v>1989</v>
      </c>
      <c r="B906" s="81" t="s">
        <v>760</v>
      </c>
      <c r="C906" s="163">
        <v>0</v>
      </c>
      <c r="D906" s="81"/>
    </row>
    <row r="907" ht="20.1" customHeight="1" spans="1:4">
      <c r="A907" s="162" t="s">
        <v>1990</v>
      </c>
      <c r="B907" s="81" t="s">
        <v>761</v>
      </c>
      <c r="C907" s="163">
        <v>0</v>
      </c>
      <c r="D907" s="81"/>
    </row>
    <row r="908" ht="20.1" customHeight="1" spans="1:4">
      <c r="A908" s="162" t="s">
        <v>1991</v>
      </c>
      <c r="B908" s="81" t="s">
        <v>733</v>
      </c>
      <c r="C908" s="163">
        <v>0</v>
      </c>
      <c r="D908" s="81"/>
    </row>
    <row r="909" ht="20.1" customHeight="1" spans="1:4">
      <c r="A909" s="162" t="s">
        <v>1992</v>
      </c>
      <c r="B909" s="81" t="s">
        <v>762</v>
      </c>
      <c r="C909" s="163">
        <v>0</v>
      </c>
      <c r="D909" s="81"/>
    </row>
    <row r="910" ht="20.1" customHeight="1" spans="1:4">
      <c r="A910" s="162" t="s">
        <v>1993</v>
      </c>
      <c r="B910" s="81" t="s">
        <v>763</v>
      </c>
      <c r="C910" s="163">
        <v>0</v>
      </c>
      <c r="D910" s="81"/>
    </row>
    <row r="911" ht="20.1" customHeight="1" spans="1:4">
      <c r="A911" s="162" t="s">
        <v>1994</v>
      </c>
      <c r="B911" s="81" t="s">
        <v>764</v>
      </c>
      <c r="C911" s="163">
        <v>159</v>
      </c>
      <c r="D911" s="81"/>
    </row>
    <row r="912" ht="20.1" customHeight="1" spans="1:4">
      <c r="A912" s="162" t="s">
        <v>1995</v>
      </c>
      <c r="B912" s="81" t="s">
        <v>765</v>
      </c>
      <c r="C912" s="163">
        <v>0</v>
      </c>
      <c r="D912" s="81"/>
    </row>
    <row r="913" ht="20.1" customHeight="1" spans="1:4">
      <c r="A913" s="162" t="s">
        <v>1996</v>
      </c>
      <c r="B913" s="81" t="s">
        <v>674</v>
      </c>
      <c r="C913" s="163">
        <v>0</v>
      </c>
      <c r="D913" s="81"/>
    </row>
    <row r="914" ht="20.1" customHeight="1" spans="1:4">
      <c r="A914" s="162" t="s">
        <v>1997</v>
      </c>
      <c r="B914" s="81" t="s">
        <v>675</v>
      </c>
      <c r="C914" s="163">
        <v>0</v>
      </c>
      <c r="D914" s="81"/>
    </row>
    <row r="915" ht="20.1" customHeight="1" spans="1:4">
      <c r="A915" s="162" t="s">
        <v>1998</v>
      </c>
      <c r="B915" s="81" t="s">
        <v>676</v>
      </c>
      <c r="C915" s="163">
        <v>0</v>
      </c>
      <c r="D915" s="81"/>
    </row>
    <row r="916" ht="20.1" customHeight="1" spans="1:4">
      <c r="A916" s="162" t="s">
        <v>1999</v>
      </c>
      <c r="B916" s="81" t="s">
        <v>766</v>
      </c>
      <c r="C916" s="163">
        <v>0</v>
      </c>
      <c r="D916" s="81"/>
    </row>
    <row r="917" ht="20.1" customHeight="1" spans="1:4">
      <c r="A917" s="162" t="s">
        <v>2000</v>
      </c>
      <c r="B917" s="81" t="s">
        <v>767</v>
      </c>
      <c r="C917" s="163">
        <v>0</v>
      </c>
      <c r="D917" s="81"/>
    </row>
    <row r="918" ht="20.1" customHeight="1" spans="1:4">
      <c r="A918" s="162" t="s">
        <v>2001</v>
      </c>
      <c r="B918" s="81" t="s">
        <v>768</v>
      </c>
      <c r="C918" s="163">
        <v>0</v>
      </c>
      <c r="D918" s="81"/>
    </row>
    <row r="919" ht="20.1" customHeight="1" spans="1:4">
      <c r="A919" s="162" t="s">
        <v>2002</v>
      </c>
      <c r="B919" s="81" t="s">
        <v>769</v>
      </c>
      <c r="C919" s="163">
        <v>0</v>
      </c>
      <c r="D919" s="81"/>
    </row>
    <row r="920" ht="20.1" customHeight="1" spans="1:4">
      <c r="A920" s="162" t="s">
        <v>2003</v>
      </c>
      <c r="B920" s="81" t="s">
        <v>770</v>
      </c>
      <c r="C920" s="163">
        <v>0</v>
      </c>
      <c r="D920" s="81"/>
    </row>
    <row r="921" ht="20.1" customHeight="1" spans="1:4">
      <c r="A921" s="162" t="s">
        <v>2004</v>
      </c>
      <c r="B921" s="81" t="s">
        <v>771</v>
      </c>
      <c r="C921" s="163">
        <v>0</v>
      </c>
      <c r="D921" s="81"/>
    </row>
    <row r="922" ht="20.1" customHeight="1" spans="1:4">
      <c r="A922" s="162" t="s">
        <v>2005</v>
      </c>
      <c r="B922" s="81" t="s">
        <v>772</v>
      </c>
      <c r="C922" s="163">
        <v>0</v>
      </c>
      <c r="D922" s="81"/>
    </row>
    <row r="923" ht="20.1" customHeight="1" spans="1:4">
      <c r="A923" s="162" t="s">
        <v>2006</v>
      </c>
      <c r="B923" s="81" t="s">
        <v>773</v>
      </c>
      <c r="C923" s="163">
        <v>4701</v>
      </c>
      <c r="D923" s="81">
        <f>SUM(D924:D933)</f>
        <v>0</v>
      </c>
    </row>
    <row r="924" ht="20.1" customHeight="1" spans="1:4">
      <c r="A924" s="162" t="s">
        <v>2007</v>
      </c>
      <c r="B924" s="81" t="s">
        <v>674</v>
      </c>
      <c r="C924" s="163">
        <v>93</v>
      </c>
      <c r="D924" s="81"/>
    </row>
    <row r="925" ht="20.1" customHeight="1" spans="1:4">
      <c r="A925" s="162" t="s">
        <v>2008</v>
      </c>
      <c r="B925" s="81" t="s">
        <v>675</v>
      </c>
      <c r="C925" s="163">
        <v>0</v>
      </c>
      <c r="D925" s="81"/>
    </row>
    <row r="926" ht="20.1" customHeight="1" spans="1:4">
      <c r="A926" s="162" t="s">
        <v>2009</v>
      </c>
      <c r="B926" s="81" t="s">
        <v>676</v>
      </c>
      <c r="C926" s="163">
        <v>0</v>
      </c>
      <c r="D926" s="81"/>
    </row>
    <row r="927" ht="20.1" customHeight="1" spans="1:4">
      <c r="A927" s="162" t="s">
        <v>2010</v>
      </c>
      <c r="B927" s="81" t="s">
        <v>774</v>
      </c>
      <c r="C927" s="163">
        <v>2647</v>
      </c>
      <c r="D927" s="81"/>
    </row>
    <row r="928" ht="20.1" customHeight="1" spans="1:4">
      <c r="A928" s="162" t="s">
        <v>2011</v>
      </c>
      <c r="B928" s="81" t="s">
        <v>775</v>
      </c>
      <c r="C928" s="163">
        <v>1685</v>
      </c>
      <c r="D928" s="81"/>
    </row>
    <row r="929" ht="20.1" customHeight="1" spans="1:4">
      <c r="A929" s="162" t="s">
        <v>2012</v>
      </c>
      <c r="B929" s="81" t="s">
        <v>776</v>
      </c>
      <c r="C929" s="163">
        <v>0</v>
      </c>
      <c r="D929" s="81"/>
    </row>
    <row r="930" ht="20.1" customHeight="1" spans="1:4">
      <c r="A930" s="162" t="s">
        <v>2013</v>
      </c>
      <c r="B930" s="81" t="s">
        <v>777</v>
      </c>
      <c r="C930" s="163">
        <v>0</v>
      </c>
      <c r="D930" s="81"/>
    </row>
    <row r="931" ht="20.1" customHeight="1" spans="1:4">
      <c r="A931" s="162" t="s">
        <v>2014</v>
      </c>
      <c r="B931" s="81" t="s">
        <v>778</v>
      </c>
      <c r="C931" s="163">
        <v>0</v>
      </c>
      <c r="D931" s="81"/>
    </row>
    <row r="932" ht="20.1" customHeight="1" spans="1:4">
      <c r="A932" s="162" t="s">
        <v>2015</v>
      </c>
      <c r="B932" s="81" t="s">
        <v>779</v>
      </c>
      <c r="C932" s="163">
        <v>0</v>
      </c>
      <c r="D932" s="81"/>
    </row>
    <row r="933" ht="20.1" customHeight="1" spans="1:4">
      <c r="A933" s="162" t="s">
        <v>2016</v>
      </c>
      <c r="B933" s="81" t="s">
        <v>780</v>
      </c>
      <c r="C933" s="163">
        <v>276</v>
      </c>
      <c r="D933" s="81"/>
    </row>
    <row r="934" ht="20.1" customHeight="1" spans="1:4">
      <c r="A934" s="162" t="s">
        <v>2017</v>
      </c>
      <c r="B934" s="81" t="s">
        <v>781</v>
      </c>
      <c r="C934" s="163">
        <v>85</v>
      </c>
      <c r="D934" s="81">
        <f>SUM(D935:D939)</f>
        <v>0</v>
      </c>
    </row>
    <row r="935" ht="20.1" customHeight="1" spans="1:4">
      <c r="A935" s="162" t="s">
        <v>2018</v>
      </c>
      <c r="B935" s="81" t="s">
        <v>782</v>
      </c>
      <c r="C935" s="163">
        <v>0</v>
      </c>
      <c r="D935" s="81"/>
    </row>
    <row r="936" ht="20.1" customHeight="1" spans="1:4">
      <c r="A936" s="162" t="s">
        <v>2019</v>
      </c>
      <c r="B936" s="81" t="s">
        <v>783</v>
      </c>
      <c r="C936" s="163">
        <v>0</v>
      </c>
      <c r="D936" s="81"/>
    </row>
    <row r="937" ht="20.1" customHeight="1" spans="1:4">
      <c r="A937" s="162" t="s">
        <v>2020</v>
      </c>
      <c r="B937" s="81" t="s">
        <v>784</v>
      </c>
      <c r="C937" s="163">
        <v>45</v>
      </c>
      <c r="D937" s="81"/>
    </row>
    <row r="938" ht="20.1" customHeight="1" spans="1:4">
      <c r="A938" s="162" t="s">
        <v>2021</v>
      </c>
      <c r="B938" s="81" t="s">
        <v>785</v>
      </c>
      <c r="C938" s="163">
        <v>0</v>
      </c>
      <c r="D938" s="81"/>
    </row>
    <row r="939" ht="20.1" customHeight="1" spans="1:4">
      <c r="A939" s="162" t="s">
        <v>2022</v>
      </c>
      <c r="B939" s="81" t="s">
        <v>786</v>
      </c>
      <c r="C939" s="163">
        <v>40</v>
      </c>
      <c r="D939" s="81"/>
    </row>
    <row r="940" ht="20.1" customHeight="1" spans="1:4">
      <c r="A940" s="162" t="s">
        <v>2023</v>
      </c>
      <c r="B940" s="81" t="s">
        <v>787</v>
      </c>
      <c r="C940" s="163">
        <v>1310</v>
      </c>
      <c r="D940" s="81">
        <f>SUM(D941:D946)</f>
        <v>0</v>
      </c>
    </row>
    <row r="941" ht="20.1" customHeight="1" spans="1:4">
      <c r="A941" s="162" t="s">
        <v>2024</v>
      </c>
      <c r="B941" s="81" t="s">
        <v>788</v>
      </c>
      <c r="C941" s="163">
        <v>318</v>
      </c>
      <c r="D941" s="81"/>
    </row>
    <row r="942" ht="20.1" customHeight="1" spans="1:4">
      <c r="A942" s="162" t="s">
        <v>2025</v>
      </c>
      <c r="B942" s="81" t="s">
        <v>789</v>
      </c>
      <c r="C942" s="163">
        <v>0</v>
      </c>
      <c r="D942" s="81"/>
    </row>
    <row r="943" ht="20.1" customHeight="1" spans="1:4">
      <c r="A943" s="162" t="s">
        <v>2026</v>
      </c>
      <c r="B943" s="81" t="s">
        <v>790</v>
      </c>
      <c r="C943" s="163">
        <v>992</v>
      </c>
      <c r="D943" s="81"/>
    </row>
    <row r="944" ht="20.1" customHeight="1" spans="1:4">
      <c r="A944" s="162" t="s">
        <v>2027</v>
      </c>
      <c r="B944" s="81" t="s">
        <v>791</v>
      </c>
      <c r="C944" s="163">
        <v>0</v>
      </c>
      <c r="D944" s="81"/>
    </row>
    <row r="945" ht="20.1" customHeight="1" spans="1:4">
      <c r="A945" s="162" t="s">
        <v>2028</v>
      </c>
      <c r="B945" s="81" t="s">
        <v>792</v>
      </c>
      <c r="C945" s="163">
        <v>0</v>
      </c>
      <c r="D945" s="81"/>
    </row>
    <row r="946" ht="20.1" customHeight="1" spans="1:4">
      <c r="A946" s="162" t="s">
        <v>2029</v>
      </c>
      <c r="B946" s="81" t="s">
        <v>793</v>
      </c>
      <c r="C946" s="163">
        <v>0</v>
      </c>
      <c r="D946" s="81"/>
    </row>
    <row r="947" ht="20.1" customHeight="1" spans="1:4">
      <c r="A947" s="162" t="s">
        <v>2030</v>
      </c>
      <c r="B947" s="81" t="s">
        <v>794</v>
      </c>
      <c r="C947" s="173">
        <v>1085</v>
      </c>
      <c r="D947" s="42">
        <f>SUM(D948:D953)</f>
        <v>0</v>
      </c>
    </row>
    <row r="948" ht="20.1" customHeight="1" spans="1:4">
      <c r="A948" s="162" t="s">
        <v>2031</v>
      </c>
      <c r="B948" s="81" t="s">
        <v>795</v>
      </c>
      <c r="C948" s="163">
        <v>0</v>
      </c>
      <c r="D948" s="81"/>
    </row>
    <row r="949" ht="20.1" customHeight="1" spans="1:4">
      <c r="A949" s="162" t="s">
        <v>2032</v>
      </c>
      <c r="B949" s="81" t="s">
        <v>796</v>
      </c>
      <c r="C949" s="163">
        <v>133</v>
      </c>
      <c r="D949" s="81"/>
    </row>
    <row r="950" ht="20.1" customHeight="1" spans="1:4">
      <c r="A950" s="162" t="s">
        <v>2033</v>
      </c>
      <c r="B950" s="81" t="s">
        <v>797</v>
      </c>
      <c r="C950" s="163">
        <v>0</v>
      </c>
      <c r="D950" s="81"/>
    </row>
    <row r="951" ht="20.1" customHeight="1" spans="1:4">
      <c r="A951" s="162" t="s">
        <v>2034</v>
      </c>
      <c r="B951" s="81" t="s">
        <v>798</v>
      </c>
      <c r="C951" s="163">
        <v>912</v>
      </c>
      <c r="D951" s="81"/>
    </row>
    <row r="952" ht="20.1" customHeight="1" spans="1:4">
      <c r="A952" s="162" t="s">
        <v>2035</v>
      </c>
      <c r="B952" s="81" t="s">
        <v>799</v>
      </c>
      <c r="C952" s="163">
        <v>40</v>
      </c>
      <c r="D952" s="81"/>
    </row>
    <row r="953" ht="20.1" customHeight="1" spans="1:4">
      <c r="A953" s="162" t="s">
        <v>2036</v>
      </c>
      <c r="B953" s="81" t="s">
        <v>800</v>
      </c>
      <c r="C953" s="163">
        <v>0</v>
      </c>
      <c r="D953" s="81"/>
    </row>
    <row r="954" ht="20.1" customHeight="1" spans="1:4">
      <c r="A954" s="162" t="s">
        <v>2037</v>
      </c>
      <c r="B954" s="81" t="s">
        <v>801</v>
      </c>
      <c r="C954" s="163">
        <v>0</v>
      </c>
      <c r="D954" s="81"/>
    </row>
    <row r="955" ht="20.1" customHeight="1" spans="1:4">
      <c r="A955" s="162" t="s">
        <v>2038</v>
      </c>
      <c r="B955" s="81" t="s">
        <v>802</v>
      </c>
      <c r="C955" s="163">
        <v>0</v>
      </c>
      <c r="D955" s="81"/>
    </row>
    <row r="956" ht="20.1" customHeight="1" spans="1:4">
      <c r="A956" s="162" t="s">
        <v>2039</v>
      </c>
      <c r="B956" s="81" t="s">
        <v>803</v>
      </c>
      <c r="C956" s="163">
        <v>0</v>
      </c>
      <c r="D956" s="81"/>
    </row>
    <row r="957" ht="20.1" customHeight="1" spans="1:4">
      <c r="A957" s="162" t="s">
        <v>2040</v>
      </c>
      <c r="B957" s="81" t="s">
        <v>804</v>
      </c>
      <c r="C957" s="163">
        <v>0</v>
      </c>
      <c r="D957" s="81"/>
    </row>
    <row r="958" ht="20.1" customHeight="1" spans="1:4">
      <c r="A958" s="162" t="s">
        <v>2041</v>
      </c>
      <c r="B958" s="81" t="s">
        <v>805</v>
      </c>
      <c r="C958" s="163">
        <v>0</v>
      </c>
      <c r="D958" s="81">
        <f>SUM(D959:D960)</f>
        <v>0</v>
      </c>
    </row>
    <row r="959" ht="20.1" customHeight="1" spans="1:4">
      <c r="A959" s="162" t="s">
        <v>2042</v>
      </c>
      <c r="B959" s="81" t="s">
        <v>806</v>
      </c>
      <c r="C959" s="163">
        <v>0</v>
      </c>
      <c r="D959" s="81"/>
    </row>
    <row r="960" ht="20.1" customHeight="1" spans="1:4">
      <c r="A960" s="162" t="s">
        <v>2043</v>
      </c>
      <c r="B960" s="81" t="s">
        <v>807</v>
      </c>
      <c r="C960" s="163">
        <v>0</v>
      </c>
      <c r="D960" s="81"/>
    </row>
    <row r="961" ht="20.1" customHeight="1" spans="1:4">
      <c r="A961" s="162" t="s">
        <v>2044</v>
      </c>
      <c r="B961" s="81" t="s">
        <v>808</v>
      </c>
      <c r="C961" s="163">
        <v>1086</v>
      </c>
      <c r="D961" s="81">
        <f>D962+D1005+D1022</f>
        <v>0</v>
      </c>
    </row>
    <row r="962" ht="20.1" customHeight="1" spans="1:4">
      <c r="A962" s="162" t="s">
        <v>2045</v>
      </c>
      <c r="B962" s="81" t="s">
        <v>809</v>
      </c>
      <c r="C962" s="163">
        <v>1086</v>
      </c>
      <c r="D962" s="81">
        <f>SUM(D963:D984)</f>
        <v>0</v>
      </c>
    </row>
    <row r="963" ht="20.1" customHeight="1" spans="1:4">
      <c r="A963" s="162" t="s">
        <v>2046</v>
      </c>
      <c r="B963" s="81" t="s">
        <v>674</v>
      </c>
      <c r="C963" s="163">
        <v>462</v>
      </c>
      <c r="D963" s="81"/>
    </row>
    <row r="964" ht="20.1" customHeight="1" spans="1:4">
      <c r="A964" s="162" t="s">
        <v>2047</v>
      </c>
      <c r="B964" s="81" t="s">
        <v>675</v>
      </c>
      <c r="C964" s="163">
        <v>0</v>
      </c>
      <c r="D964" s="81"/>
    </row>
    <row r="965" ht="20.1" customHeight="1" spans="1:4">
      <c r="A965" s="162" t="s">
        <v>2048</v>
      </c>
      <c r="B965" s="81" t="s">
        <v>676</v>
      </c>
      <c r="C965" s="163">
        <v>0</v>
      </c>
      <c r="D965" s="81"/>
    </row>
    <row r="966" ht="20.1" customHeight="1" spans="1:4">
      <c r="A966" s="162" t="s">
        <v>2049</v>
      </c>
      <c r="B966" s="81" t="s">
        <v>810</v>
      </c>
      <c r="C966" s="163">
        <v>50</v>
      </c>
      <c r="D966" s="81"/>
    </row>
    <row r="967" ht="20.1" customHeight="1" spans="1:4">
      <c r="A967" s="162" t="s">
        <v>2050</v>
      </c>
      <c r="B967" s="81" t="s">
        <v>811</v>
      </c>
      <c r="C967" s="163">
        <v>314</v>
      </c>
      <c r="D967" s="81"/>
    </row>
    <row r="968" ht="20.1" customHeight="1" spans="1:4">
      <c r="A968" s="162" t="s">
        <v>2051</v>
      </c>
      <c r="B968" s="81" t="s">
        <v>812</v>
      </c>
      <c r="C968" s="163">
        <v>0</v>
      </c>
      <c r="D968" s="81"/>
    </row>
    <row r="969" ht="20.1" customHeight="1" spans="1:4">
      <c r="A969" s="162" t="s">
        <v>2052</v>
      </c>
      <c r="B969" s="81" t="s">
        <v>813</v>
      </c>
      <c r="C969" s="163">
        <v>0</v>
      </c>
      <c r="D969" s="81"/>
    </row>
    <row r="970" ht="20.1" customHeight="1" spans="1:4">
      <c r="A970" s="162" t="s">
        <v>2053</v>
      </c>
      <c r="B970" s="81" t="s">
        <v>814</v>
      </c>
      <c r="C970" s="163">
        <v>0</v>
      </c>
      <c r="D970" s="81"/>
    </row>
    <row r="971" ht="20.1" customHeight="1" spans="1:4">
      <c r="A971" s="162" t="s">
        <v>2054</v>
      </c>
      <c r="B971" s="81" t="s">
        <v>815</v>
      </c>
      <c r="C971" s="163">
        <v>225</v>
      </c>
      <c r="D971" s="81"/>
    </row>
    <row r="972" ht="20.1" customHeight="1" spans="1:4">
      <c r="A972" s="162" t="s">
        <v>2055</v>
      </c>
      <c r="B972" s="81" t="s">
        <v>816</v>
      </c>
      <c r="C972" s="163">
        <v>0</v>
      </c>
      <c r="D972" s="81"/>
    </row>
    <row r="973" ht="20.1" customHeight="1" spans="1:4">
      <c r="A973" s="162" t="s">
        <v>2056</v>
      </c>
      <c r="B973" s="81" t="s">
        <v>817</v>
      </c>
      <c r="C973" s="163">
        <v>0</v>
      </c>
      <c r="D973" s="81"/>
    </row>
    <row r="974" ht="20.1" customHeight="1" spans="1:4">
      <c r="A974" s="162" t="s">
        <v>2057</v>
      </c>
      <c r="B974" s="81" t="s">
        <v>818</v>
      </c>
      <c r="C974" s="163">
        <v>0</v>
      </c>
      <c r="D974" s="81"/>
    </row>
    <row r="975" ht="20.1" customHeight="1" spans="1:4">
      <c r="A975" s="162" t="s">
        <v>2058</v>
      </c>
      <c r="B975" s="81" t="s">
        <v>819</v>
      </c>
      <c r="C975" s="163">
        <v>0</v>
      </c>
      <c r="D975" s="81"/>
    </row>
    <row r="976" ht="20.1" customHeight="1" spans="1:4">
      <c r="A976" s="162" t="s">
        <v>2059</v>
      </c>
      <c r="B976" s="81" t="s">
        <v>820</v>
      </c>
      <c r="C976" s="163">
        <v>0</v>
      </c>
      <c r="D976" s="81"/>
    </row>
    <row r="977" ht="20.1" customHeight="1" spans="1:4">
      <c r="A977" s="162" t="s">
        <v>2060</v>
      </c>
      <c r="B977" s="81" t="s">
        <v>821</v>
      </c>
      <c r="C977" s="163">
        <v>0</v>
      </c>
      <c r="D977" s="81"/>
    </row>
    <row r="978" ht="20.1" customHeight="1" spans="1:4">
      <c r="A978" s="162" t="s">
        <v>2061</v>
      </c>
      <c r="B978" s="81" t="s">
        <v>822</v>
      </c>
      <c r="C978" s="163">
        <v>0</v>
      </c>
      <c r="D978" s="81"/>
    </row>
    <row r="979" ht="20.1" customHeight="1" spans="1:4">
      <c r="A979" s="162" t="s">
        <v>2062</v>
      </c>
      <c r="B979" s="81" t="s">
        <v>823</v>
      </c>
      <c r="C979" s="163">
        <v>0</v>
      </c>
      <c r="D979" s="81"/>
    </row>
    <row r="980" ht="18.75" customHeight="1" spans="1:4">
      <c r="A980" s="162" t="s">
        <v>2063</v>
      </c>
      <c r="B980" s="81" t="s">
        <v>824</v>
      </c>
      <c r="C980" s="163">
        <v>0</v>
      </c>
      <c r="D980" s="81"/>
    </row>
    <row r="981" ht="20.1" customHeight="1" spans="1:4">
      <c r="A981" s="162" t="s">
        <v>2064</v>
      </c>
      <c r="B981" s="81" t="s">
        <v>825</v>
      </c>
      <c r="C981" s="163">
        <v>0</v>
      </c>
      <c r="D981" s="81"/>
    </row>
    <row r="982" ht="20.1" customHeight="1" spans="1:4">
      <c r="A982" s="162" t="s">
        <v>2065</v>
      </c>
      <c r="B982" s="81" t="s">
        <v>826</v>
      </c>
      <c r="C982" s="163">
        <v>0</v>
      </c>
      <c r="D982" s="81"/>
    </row>
    <row r="983" ht="20.1" customHeight="1" spans="1:4">
      <c r="A983" s="162" t="s">
        <v>2066</v>
      </c>
      <c r="B983" s="81" t="s">
        <v>827</v>
      </c>
      <c r="C983" s="163">
        <v>0</v>
      </c>
      <c r="D983" s="81"/>
    </row>
    <row r="984" ht="20.1" customHeight="1" spans="1:4">
      <c r="A984" s="162" t="s">
        <v>2067</v>
      </c>
      <c r="B984" s="81" t="s">
        <v>828</v>
      </c>
      <c r="C984" s="163">
        <v>35</v>
      </c>
      <c r="D984" s="81"/>
    </row>
    <row r="985" ht="20.1" customHeight="1" spans="1:4">
      <c r="A985" s="162" t="s">
        <v>2068</v>
      </c>
      <c r="B985" s="81" t="s">
        <v>829</v>
      </c>
      <c r="C985" s="163">
        <v>0</v>
      </c>
      <c r="D985" s="81"/>
    </row>
    <row r="986" ht="20.1" customHeight="1" spans="1:4">
      <c r="A986" s="162" t="s">
        <v>2069</v>
      </c>
      <c r="B986" s="81" t="s">
        <v>674</v>
      </c>
      <c r="C986" s="163">
        <v>0</v>
      </c>
      <c r="D986" s="81"/>
    </row>
    <row r="987" ht="20.1" customHeight="1" spans="1:4">
      <c r="A987" s="162" t="s">
        <v>2070</v>
      </c>
      <c r="B987" s="81" t="s">
        <v>675</v>
      </c>
      <c r="C987" s="163">
        <v>0</v>
      </c>
      <c r="D987" s="81"/>
    </row>
    <row r="988" ht="20.1" customHeight="1" spans="1:4">
      <c r="A988" s="162" t="s">
        <v>2071</v>
      </c>
      <c r="B988" s="81" t="s">
        <v>676</v>
      </c>
      <c r="C988" s="163">
        <v>0</v>
      </c>
      <c r="D988" s="81"/>
    </row>
    <row r="989" ht="20.1" customHeight="1" spans="1:4">
      <c r="A989" s="162" t="s">
        <v>2072</v>
      </c>
      <c r="B989" s="81" t="s">
        <v>830</v>
      </c>
      <c r="C989" s="163">
        <v>0</v>
      </c>
      <c r="D989" s="81"/>
    </row>
    <row r="990" ht="20.1" customHeight="1" spans="1:4">
      <c r="A990" s="162" t="s">
        <v>2073</v>
      </c>
      <c r="B990" s="81" t="s">
        <v>831</v>
      </c>
      <c r="C990" s="163">
        <v>0</v>
      </c>
      <c r="D990" s="81"/>
    </row>
    <row r="991" ht="20.1" customHeight="1" spans="1:4">
      <c r="A991" s="162" t="s">
        <v>2074</v>
      </c>
      <c r="B991" s="81" t="s">
        <v>832</v>
      </c>
      <c r="C991" s="163">
        <v>0</v>
      </c>
      <c r="D991" s="81"/>
    </row>
    <row r="992" ht="20.1" customHeight="1" spans="1:4">
      <c r="A992" s="162" t="s">
        <v>2075</v>
      </c>
      <c r="B992" s="81" t="s">
        <v>833</v>
      </c>
      <c r="C992" s="163">
        <v>0</v>
      </c>
      <c r="D992" s="81"/>
    </row>
    <row r="993" ht="20.1" customHeight="1" spans="1:4">
      <c r="A993" s="162" t="s">
        <v>2076</v>
      </c>
      <c r="B993" s="81" t="s">
        <v>834</v>
      </c>
      <c r="C993" s="163">
        <v>0</v>
      </c>
      <c r="D993" s="81"/>
    </row>
    <row r="994" ht="20.1" customHeight="1" spans="1:4">
      <c r="A994" s="162" t="s">
        <v>2077</v>
      </c>
      <c r="B994" s="81" t="s">
        <v>835</v>
      </c>
      <c r="C994" s="163">
        <v>0</v>
      </c>
      <c r="D994" s="81"/>
    </row>
    <row r="995" ht="20.1" customHeight="1" spans="1:4">
      <c r="A995" s="162" t="s">
        <v>2078</v>
      </c>
      <c r="B995" s="81" t="s">
        <v>836</v>
      </c>
      <c r="C995" s="163">
        <v>0</v>
      </c>
      <c r="D995" s="81"/>
    </row>
    <row r="996" ht="20.1" customHeight="1" spans="1:4">
      <c r="A996" s="162" t="s">
        <v>2079</v>
      </c>
      <c r="B996" s="81" t="s">
        <v>674</v>
      </c>
      <c r="C996" s="163">
        <v>0</v>
      </c>
      <c r="D996" s="81"/>
    </row>
    <row r="997" ht="20.1" customHeight="1" spans="1:4">
      <c r="A997" s="162" t="s">
        <v>2080</v>
      </c>
      <c r="B997" s="81" t="s">
        <v>675</v>
      </c>
      <c r="C997" s="163">
        <v>0</v>
      </c>
      <c r="D997" s="81"/>
    </row>
    <row r="998" ht="20.1" customHeight="1" spans="1:4">
      <c r="A998" s="162" t="s">
        <v>2081</v>
      </c>
      <c r="B998" s="81" t="s">
        <v>676</v>
      </c>
      <c r="C998" s="163">
        <v>0</v>
      </c>
      <c r="D998" s="81"/>
    </row>
    <row r="999" ht="20.1" customHeight="1" spans="1:4">
      <c r="A999" s="162" t="s">
        <v>2082</v>
      </c>
      <c r="B999" s="81" t="s">
        <v>837</v>
      </c>
      <c r="C999" s="163">
        <v>0</v>
      </c>
      <c r="D999" s="81"/>
    </row>
    <row r="1000" ht="20.1" customHeight="1" spans="1:4">
      <c r="A1000" s="162" t="s">
        <v>2083</v>
      </c>
      <c r="B1000" s="81" t="s">
        <v>838</v>
      </c>
      <c r="C1000" s="163">
        <v>0</v>
      </c>
      <c r="D1000" s="81"/>
    </row>
    <row r="1001" ht="20.1" customHeight="1" spans="1:4">
      <c r="A1001" s="162" t="s">
        <v>2084</v>
      </c>
      <c r="B1001" s="81" t="s">
        <v>839</v>
      </c>
      <c r="C1001" s="163">
        <v>0</v>
      </c>
      <c r="D1001" s="81"/>
    </row>
    <row r="1002" ht="20.1" customHeight="1" spans="1:4">
      <c r="A1002" s="162" t="s">
        <v>2085</v>
      </c>
      <c r="B1002" s="81" t="s">
        <v>840</v>
      </c>
      <c r="C1002" s="163">
        <v>0</v>
      </c>
      <c r="D1002" s="81"/>
    </row>
    <row r="1003" ht="20.1" customHeight="1" spans="1:4">
      <c r="A1003" s="162" t="s">
        <v>2086</v>
      </c>
      <c r="B1003" s="81" t="s">
        <v>841</v>
      </c>
      <c r="C1003" s="163">
        <v>0</v>
      </c>
      <c r="D1003" s="81"/>
    </row>
    <row r="1004" ht="20.1" customHeight="1" spans="1:4">
      <c r="A1004" s="162" t="s">
        <v>2087</v>
      </c>
      <c r="B1004" s="81" t="s">
        <v>842</v>
      </c>
      <c r="C1004" s="163">
        <v>0</v>
      </c>
      <c r="D1004" s="81"/>
    </row>
    <row r="1005" ht="20.1" customHeight="1" spans="1:4">
      <c r="A1005" s="162" t="s">
        <v>2088</v>
      </c>
      <c r="B1005" s="81" t="s">
        <v>843</v>
      </c>
      <c r="C1005" s="163">
        <v>0</v>
      </c>
      <c r="D1005" s="81">
        <f>SUM(D1006:D1009)</f>
        <v>0</v>
      </c>
    </row>
    <row r="1006" ht="20.1" customHeight="1" spans="1:4">
      <c r="A1006" s="162" t="s">
        <v>2089</v>
      </c>
      <c r="B1006" s="81" t="s">
        <v>844</v>
      </c>
      <c r="C1006" s="163">
        <v>0</v>
      </c>
      <c r="D1006" s="81"/>
    </row>
    <row r="1007" ht="20.1" customHeight="1" spans="1:4">
      <c r="A1007" s="162" t="s">
        <v>2090</v>
      </c>
      <c r="B1007" s="81" t="s">
        <v>845</v>
      </c>
      <c r="C1007" s="163">
        <v>0</v>
      </c>
      <c r="D1007" s="81"/>
    </row>
    <row r="1008" ht="20.1" customHeight="1" spans="1:4">
      <c r="A1008" s="162" t="s">
        <v>2091</v>
      </c>
      <c r="B1008" s="81" t="s">
        <v>846</v>
      </c>
      <c r="C1008" s="163">
        <v>0</v>
      </c>
      <c r="D1008" s="81"/>
    </row>
    <row r="1009" ht="20.1" customHeight="1" spans="1:4">
      <c r="A1009" s="162" t="s">
        <v>2092</v>
      </c>
      <c r="B1009" s="81" t="s">
        <v>847</v>
      </c>
      <c r="C1009" s="163">
        <v>0</v>
      </c>
      <c r="D1009" s="81"/>
    </row>
    <row r="1010" ht="20.1" customHeight="1" spans="1:4">
      <c r="A1010" s="162" t="s">
        <v>2093</v>
      </c>
      <c r="B1010" s="81" t="s">
        <v>848</v>
      </c>
      <c r="C1010" s="163">
        <v>0</v>
      </c>
      <c r="D1010" s="81"/>
    </row>
    <row r="1011" ht="20.1" customHeight="1" spans="1:4">
      <c r="A1011" s="162" t="s">
        <v>2094</v>
      </c>
      <c r="B1011" s="81" t="s">
        <v>674</v>
      </c>
      <c r="C1011" s="163">
        <v>0</v>
      </c>
      <c r="D1011" s="81"/>
    </row>
    <row r="1012" ht="20.1" customHeight="1" spans="1:4">
      <c r="A1012" s="162" t="s">
        <v>2095</v>
      </c>
      <c r="B1012" s="81" t="s">
        <v>675</v>
      </c>
      <c r="C1012" s="163">
        <v>0</v>
      </c>
      <c r="D1012" s="81"/>
    </row>
    <row r="1013" ht="20.1" customHeight="1" spans="1:4">
      <c r="A1013" s="162" t="s">
        <v>2096</v>
      </c>
      <c r="B1013" s="81" t="s">
        <v>676</v>
      </c>
      <c r="C1013" s="163">
        <v>0</v>
      </c>
      <c r="D1013" s="81"/>
    </row>
    <row r="1014" ht="20.1" customHeight="1" spans="1:4">
      <c r="A1014" s="162" t="s">
        <v>2097</v>
      </c>
      <c r="B1014" s="81" t="s">
        <v>834</v>
      </c>
      <c r="C1014" s="163">
        <v>0</v>
      </c>
      <c r="D1014" s="81"/>
    </row>
    <row r="1015" ht="20.1" customHeight="1" spans="1:4">
      <c r="A1015" s="162" t="s">
        <v>2098</v>
      </c>
      <c r="B1015" s="81" t="s">
        <v>849</v>
      </c>
      <c r="C1015" s="163">
        <v>0</v>
      </c>
      <c r="D1015" s="81"/>
    </row>
    <row r="1016" ht="20.1" customHeight="1" spans="1:4">
      <c r="A1016" s="162" t="s">
        <v>2099</v>
      </c>
      <c r="B1016" s="81" t="s">
        <v>850</v>
      </c>
      <c r="C1016" s="163">
        <v>0</v>
      </c>
      <c r="D1016" s="81"/>
    </row>
    <row r="1017" ht="20.1" customHeight="1" spans="1:4">
      <c r="A1017" s="162" t="s">
        <v>2100</v>
      </c>
      <c r="B1017" s="81" t="s">
        <v>851</v>
      </c>
      <c r="C1017" s="163">
        <v>0</v>
      </c>
      <c r="D1017" s="81"/>
    </row>
    <row r="1018" ht="20.1" customHeight="1" spans="1:4">
      <c r="A1018" s="162" t="s">
        <v>2101</v>
      </c>
      <c r="B1018" s="81" t="s">
        <v>852</v>
      </c>
      <c r="C1018" s="163">
        <v>0</v>
      </c>
      <c r="D1018" s="81"/>
    </row>
    <row r="1019" ht="20.1" customHeight="1" spans="1:4">
      <c r="A1019" s="162" t="s">
        <v>2102</v>
      </c>
      <c r="B1019" s="81" t="s">
        <v>853</v>
      </c>
      <c r="C1019" s="163">
        <v>0</v>
      </c>
      <c r="D1019" s="81"/>
    </row>
    <row r="1020" ht="20.1" customHeight="1" spans="1:4">
      <c r="A1020" s="162" t="s">
        <v>2103</v>
      </c>
      <c r="B1020" s="81" t="s">
        <v>854</v>
      </c>
      <c r="C1020" s="163">
        <v>0</v>
      </c>
      <c r="D1020" s="81"/>
    </row>
    <row r="1021" ht="20.1" customHeight="1" spans="1:4">
      <c r="A1021" s="162" t="s">
        <v>2104</v>
      </c>
      <c r="B1021" s="81" t="s">
        <v>855</v>
      </c>
      <c r="C1021" s="163">
        <v>0</v>
      </c>
      <c r="D1021" s="81"/>
    </row>
    <row r="1022" ht="20.1" customHeight="1" spans="1:4">
      <c r="A1022" s="162" t="s">
        <v>2105</v>
      </c>
      <c r="B1022" s="81" t="s">
        <v>856</v>
      </c>
      <c r="C1022" s="163">
        <v>0</v>
      </c>
      <c r="D1022" s="81"/>
    </row>
    <row r="1023" ht="20.1" customHeight="1" spans="1:4">
      <c r="A1023" s="162" t="s">
        <v>2106</v>
      </c>
      <c r="B1023" s="81" t="s">
        <v>857</v>
      </c>
      <c r="C1023" s="163">
        <v>0</v>
      </c>
      <c r="D1023" s="81"/>
    </row>
    <row r="1024" ht="20.1" customHeight="1" spans="1:4">
      <c r="A1024" s="162" t="s">
        <v>2107</v>
      </c>
      <c r="B1024" s="81" t="s">
        <v>858</v>
      </c>
      <c r="C1024" s="163">
        <v>0</v>
      </c>
      <c r="D1024" s="81"/>
    </row>
    <row r="1025" ht="20.1" customHeight="1" spans="1:4">
      <c r="A1025" s="162" t="s">
        <v>2108</v>
      </c>
      <c r="B1025" s="81" t="s">
        <v>859</v>
      </c>
      <c r="C1025" s="163">
        <v>125</v>
      </c>
      <c r="D1025" s="81">
        <f>D1026+D1036+D1052+D1057+D1079+D1085+D1092+D1071</f>
        <v>0</v>
      </c>
    </row>
    <row r="1026" ht="20.1" customHeight="1" spans="1:4">
      <c r="A1026" s="162" t="s">
        <v>2109</v>
      </c>
      <c r="B1026" s="81" t="s">
        <v>860</v>
      </c>
      <c r="C1026" s="163">
        <v>0</v>
      </c>
      <c r="D1026" s="81"/>
    </row>
    <row r="1027" ht="20.1" customHeight="1" spans="1:4">
      <c r="A1027" s="162" t="s">
        <v>2110</v>
      </c>
      <c r="B1027" s="81" t="s">
        <v>674</v>
      </c>
      <c r="C1027" s="163">
        <v>0</v>
      </c>
      <c r="D1027" s="81"/>
    </row>
    <row r="1028" ht="20.1" customHeight="1" spans="1:4">
      <c r="A1028" s="162" t="s">
        <v>2111</v>
      </c>
      <c r="B1028" s="81" t="s">
        <v>675</v>
      </c>
      <c r="C1028" s="163">
        <v>0</v>
      </c>
      <c r="D1028" s="81"/>
    </row>
    <row r="1029" ht="20.1" customHeight="1" spans="1:4">
      <c r="A1029" s="162" t="s">
        <v>2112</v>
      </c>
      <c r="B1029" s="81" t="s">
        <v>676</v>
      </c>
      <c r="C1029" s="163">
        <v>0</v>
      </c>
      <c r="D1029" s="81"/>
    </row>
    <row r="1030" ht="20.1" customHeight="1" spans="1:4">
      <c r="A1030" s="162" t="s">
        <v>2113</v>
      </c>
      <c r="B1030" s="81" t="s">
        <v>861</v>
      </c>
      <c r="C1030" s="163">
        <v>0</v>
      </c>
      <c r="D1030" s="81"/>
    </row>
    <row r="1031" ht="20.1" customHeight="1" spans="1:4">
      <c r="A1031" s="162" t="s">
        <v>2114</v>
      </c>
      <c r="B1031" s="81" t="s">
        <v>862</v>
      </c>
      <c r="C1031" s="163">
        <v>0</v>
      </c>
      <c r="D1031" s="81"/>
    </row>
    <row r="1032" ht="20.1" customHeight="1" spans="1:4">
      <c r="A1032" s="162" t="s">
        <v>2115</v>
      </c>
      <c r="B1032" s="81" t="s">
        <v>863</v>
      </c>
      <c r="C1032" s="163">
        <v>0</v>
      </c>
      <c r="D1032" s="81"/>
    </row>
    <row r="1033" ht="20.1" customHeight="1" spans="1:4">
      <c r="A1033" s="162" t="s">
        <v>2116</v>
      </c>
      <c r="B1033" s="81" t="s">
        <v>864</v>
      </c>
      <c r="C1033" s="163">
        <v>0</v>
      </c>
      <c r="D1033" s="81"/>
    </row>
    <row r="1034" ht="20.1" customHeight="1" spans="1:4">
      <c r="A1034" s="162" t="s">
        <v>2117</v>
      </c>
      <c r="B1034" s="81" t="s">
        <v>865</v>
      </c>
      <c r="C1034" s="163">
        <v>0</v>
      </c>
      <c r="D1034" s="81"/>
    </row>
    <row r="1035" ht="20.1" customHeight="1" spans="1:4">
      <c r="A1035" s="162" t="s">
        <v>2118</v>
      </c>
      <c r="B1035" s="81" t="s">
        <v>866</v>
      </c>
      <c r="C1035" s="163">
        <v>0</v>
      </c>
      <c r="D1035" s="81"/>
    </row>
    <row r="1036" ht="20.1" customHeight="1" spans="1:4">
      <c r="A1036" s="162" t="s">
        <v>2119</v>
      </c>
      <c r="B1036" s="81" t="s">
        <v>867</v>
      </c>
      <c r="C1036" s="163">
        <v>0</v>
      </c>
      <c r="D1036" s="81"/>
    </row>
    <row r="1037" ht="20.1" customHeight="1" spans="1:4">
      <c r="A1037" s="162" t="s">
        <v>2120</v>
      </c>
      <c r="B1037" s="81" t="s">
        <v>674</v>
      </c>
      <c r="C1037" s="163">
        <v>0</v>
      </c>
      <c r="D1037" s="81"/>
    </row>
    <row r="1038" ht="20.1" customHeight="1" spans="1:4">
      <c r="A1038" s="162" t="s">
        <v>2121</v>
      </c>
      <c r="B1038" s="81" t="s">
        <v>675</v>
      </c>
      <c r="C1038" s="163">
        <v>0</v>
      </c>
      <c r="D1038" s="81"/>
    </row>
    <row r="1039" ht="20.1" customHeight="1" spans="1:4">
      <c r="A1039" s="162" t="s">
        <v>2122</v>
      </c>
      <c r="B1039" s="81" t="s">
        <v>676</v>
      </c>
      <c r="C1039" s="163">
        <v>0</v>
      </c>
      <c r="D1039" s="81"/>
    </row>
    <row r="1040" ht="20.1" customHeight="1" spans="1:4">
      <c r="A1040" s="162" t="s">
        <v>2123</v>
      </c>
      <c r="B1040" s="81" t="s">
        <v>868</v>
      </c>
      <c r="C1040" s="163">
        <v>0</v>
      </c>
      <c r="D1040" s="81"/>
    </row>
    <row r="1041" ht="20.1" customHeight="1" spans="1:4">
      <c r="A1041" s="162" t="s">
        <v>2124</v>
      </c>
      <c r="B1041" s="81" t="s">
        <v>869</v>
      </c>
      <c r="C1041" s="163">
        <v>0</v>
      </c>
      <c r="D1041" s="81"/>
    </row>
    <row r="1042" ht="20.1" customHeight="1" spans="1:4">
      <c r="A1042" s="162" t="s">
        <v>2125</v>
      </c>
      <c r="B1042" s="81" t="s">
        <v>870</v>
      </c>
      <c r="C1042" s="163">
        <v>0</v>
      </c>
      <c r="D1042" s="81"/>
    </row>
    <row r="1043" ht="20.1" customHeight="1" spans="1:4">
      <c r="A1043" s="162" t="s">
        <v>2126</v>
      </c>
      <c r="B1043" s="81" t="s">
        <v>871</v>
      </c>
      <c r="C1043" s="163">
        <v>0</v>
      </c>
      <c r="D1043" s="81"/>
    </row>
    <row r="1044" ht="20.1" customHeight="1" spans="1:4">
      <c r="A1044" s="162" t="s">
        <v>2127</v>
      </c>
      <c r="B1044" s="81" t="s">
        <v>872</v>
      </c>
      <c r="C1044" s="163">
        <v>0</v>
      </c>
      <c r="D1044" s="81"/>
    </row>
    <row r="1045" ht="20.1" customHeight="1" spans="1:4">
      <c r="A1045" s="162" t="s">
        <v>2128</v>
      </c>
      <c r="B1045" s="81" t="s">
        <v>873</v>
      </c>
      <c r="C1045" s="163">
        <v>0</v>
      </c>
      <c r="D1045" s="81"/>
    </row>
    <row r="1046" ht="20.1" customHeight="1" spans="1:4">
      <c r="A1046" s="162" t="s">
        <v>2129</v>
      </c>
      <c r="B1046" s="81" t="s">
        <v>874</v>
      </c>
      <c r="C1046" s="163">
        <v>0</v>
      </c>
      <c r="D1046" s="81"/>
    </row>
    <row r="1047" ht="20.1" customHeight="1" spans="1:4">
      <c r="A1047" s="162" t="s">
        <v>2130</v>
      </c>
      <c r="B1047" s="81" t="s">
        <v>875</v>
      </c>
      <c r="C1047" s="163">
        <v>0</v>
      </c>
      <c r="D1047" s="81"/>
    </row>
    <row r="1048" ht="20.1" customHeight="1" spans="1:4">
      <c r="A1048" s="162" t="s">
        <v>2131</v>
      </c>
      <c r="B1048" s="81" t="s">
        <v>876</v>
      </c>
      <c r="C1048" s="163">
        <v>0</v>
      </c>
      <c r="D1048" s="81"/>
    </row>
    <row r="1049" ht="20.1" customHeight="1" spans="1:4">
      <c r="A1049" s="162" t="s">
        <v>2132</v>
      </c>
      <c r="B1049" s="81" t="s">
        <v>877</v>
      </c>
      <c r="C1049" s="163">
        <v>0</v>
      </c>
      <c r="D1049" s="81"/>
    </row>
    <row r="1050" ht="20.1" customHeight="1" spans="1:4">
      <c r="A1050" s="162" t="s">
        <v>2133</v>
      </c>
      <c r="B1050" s="81" t="s">
        <v>878</v>
      </c>
      <c r="C1050" s="163">
        <v>0</v>
      </c>
      <c r="D1050" s="81"/>
    </row>
    <row r="1051" ht="20.1" customHeight="1" spans="1:4">
      <c r="A1051" s="162" t="s">
        <v>2134</v>
      </c>
      <c r="B1051" s="81" t="s">
        <v>879</v>
      </c>
      <c r="C1051" s="163">
        <v>0</v>
      </c>
      <c r="D1051" s="81"/>
    </row>
    <row r="1052" ht="20.1" customHeight="1" spans="1:4">
      <c r="A1052" s="162" t="s">
        <v>2135</v>
      </c>
      <c r="B1052" s="81" t="s">
        <v>880</v>
      </c>
      <c r="C1052" s="163">
        <v>0</v>
      </c>
      <c r="D1052" s="81"/>
    </row>
    <row r="1053" ht="20.1" customHeight="1" spans="1:4">
      <c r="A1053" s="162" t="s">
        <v>2136</v>
      </c>
      <c r="B1053" s="81" t="s">
        <v>674</v>
      </c>
      <c r="C1053" s="163">
        <v>0</v>
      </c>
      <c r="D1053" s="81"/>
    </row>
    <row r="1054" ht="20.1" customHeight="1" spans="1:4">
      <c r="A1054" s="162" t="s">
        <v>2137</v>
      </c>
      <c r="B1054" s="81" t="s">
        <v>675</v>
      </c>
      <c r="C1054" s="163">
        <v>0</v>
      </c>
      <c r="D1054" s="81"/>
    </row>
    <row r="1055" ht="20.1" customHeight="1" spans="1:4">
      <c r="A1055" s="162" t="s">
        <v>2138</v>
      </c>
      <c r="B1055" s="81" t="s">
        <v>676</v>
      </c>
      <c r="C1055" s="163">
        <v>0</v>
      </c>
      <c r="D1055" s="81"/>
    </row>
    <row r="1056" ht="20.1" customHeight="1" spans="1:4">
      <c r="A1056" s="162" t="s">
        <v>2139</v>
      </c>
      <c r="B1056" s="81" t="s">
        <v>881</v>
      </c>
      <c r="C1056" s="163">
        <v>0</v>
      </c>
      <c r="D1056" s="81"/>
    </row>
    <row r="1057" ht="20.1" customHeight="1" spans="1:4">
      <c r="A1057" s="162" t="s">
        <v>2140</v>
      </c>
      <c r="B1057" s="81" t="s">
        <v>882</v>
      </c>
      <c r="C1057" s="163">
        <v>0</v>
      </c>
      <c r="D1057" s="81">
        <f>SUM(D1058:D1070)</f>
        <v>0</v>
      </c>
    </row>
    <row r="1058" ht="20.1" customHeight="1" spans="1:4">
      <c r="A1058" s="162" t="s">
        <v>2141</v>
      </c>
      <c r="B1058" s="81" t="s">
        <v>674</v>
      </c>
      <c r="C1058" s="163">
        <v>0</v>
      </c>
      <c r="D1058" s="81"/>
    </row>
    <row r="1059" ht="20.1" customHeight="1" spans="1:4">
      <c r="A1059" s="162" t="s">
        <v>2142</v>
      </c>
      <c r="B1059" s="81" t="s">
        <v>675</v>
      </c>
      <c r="C1059" s="163">
        <v>0</v>
      </c>
      <c r="D1059" s="81"/>
    </row>
    <row r="1060" ht="20.1" customHeight="1" spans="1:4">
      <c r="A1060" s="162" t="s">
        <v>2143</v>
      </c>
      <c r="B1060" s="81" t="s">
        <v>676</v>
      </c>
      <c r="C1060" s="163">
        <v>0</v>
      </c>
      <c r="D1060" s="81"/>
    </row>
    <row r="1061" ht="20.1" customHeight="1" spans="1:4">
      <c r="A1061" s="162" t="s">
        <v>2144</v>
      </c>
      <c r="B1061" s="81" t="s">
        <v>883</v>
      </c>
      <c r="C1061" s="163">
        <v>0</v>
      </c>
      <c r="D1061" s="81"/>
    </row>
    <row r="1062" ht="20.1" customHeight="1" spans="1:4">
      <c r="A1062" s="162" t="s">
        <v>2145</v>
      </c>
      <c r="B1062" s="81" t="s">
        <v>884</v>
      </c>
      <c r="C1062" s="163">
        <v>0</v>
      </c>
      <c r="D1062" s="81"/>
    </row>
    <row r="1063" ht="20.1" customHeight="1" spans="1:4">
      <c r="A1063" s="162" t="s">
        <v>2146</v>
      </c>
      <c r="B1063" s="81" t="s">
        <v>885</v>
      </c>
      <c r="C1063" s="163">
        <v>0</v>
      </c>
      <c r="D1063" s="81"/>
    </row>
    <row r="1064" ht="20.1" customHeight="1" spans="1:4">
      <c r="A1064" s="162" t="s">
        <v>2147</v>
      </c>
      <c r="B1064" s="81" t="s">
        <v>886</v>
      </c>
      <c r="C1064" s="163">
        <v>0</v>
      </c>
      <c r="D1064" s="81"/>
    </row>
    <row r="1065" ht="20.1" customHeight="1" spans="1:4">
      <c r="A1065" s="162" t="s">
        <v>2148</v>
      </c>
      <c r="B1065" s="81" t="s">
        <v>887</v>
      </c>
      <c r="C1065" s="163">
        <v>0</v>
      </c>
      <c r="D1065" s="81"/>
    </row>
    <row r="1066" ht="20.1" customHeight="1" spans="1:4">
      <c r="A1066" s="162" t="s">
        <v>2149</v>
      </c>
      <c r="B1066" s="81" t="s">
        <v>888</v>
      </c>
      <c r="C1066" s="163">
        <v>0</v>
      </c>
      <c r="D1066" s="81"/>
    </row>
    <row r="1067" ht="20.1" customHeight="1" spans="1:4">
      <c r="A1067" s="162" t="s">
        <v>2150</v>
      </c>
      <c r="B1067" s="81" t="s">
        <v>889</v>
      </c>
      <c r="C1067" s="163">
        <v>0</v>
      </c>
      <c r="D1067" s="81"/>
    </row>
    <row r="1068" ht="20.1" customHeight="1" spans="1:4">
      <c r="A1068" s="162" t="s">
        <v>2151</v>
      </c>
      <c r="B1068" s="81" t="s">
        <v>834</v>
      </c>
      <c r="C1068" s="163">
        <v>0</v>
      </c>
      <c r="D1068" s="81"/>
    </row>
    <row r="1069" ht="20.1" customHeight="1" spans="1:4">
      <c r="A1069" s="162" t="s">
        <v>2152</v>
      </c>
      <c r="B1069" s="81" t="s">
        <v>890</v>
      </c>
      <c r="C1069" s="163">
        <v>0</v>
      </c>
      <c r="D1069" s="81"/>
    </row>
    <row r="1070" ht="20.1" customHeight="1" spans="1:4">
      <c r="A1070" s="162" t="s">
        <v>2153</v>
      </c>
      <c r="B1070" s="81" t="s">
        <v>891</v>
      </c>
      <c r="C1070" s="163">
        <v>0</v>
      </c>
      <c r="D1070" s="81"/>
    </row>
    <row r="1071" ht="20.1" customHeight="1" spans="1:4">
      <c r="A1071" s="162" t="s">
        <v>2154</v>
      </c>
      <c r="B1071" s="81" t="s">
        <v>892</v>
      </c>
      <c r="C1071" s="163">
        <v>113</v>
      </c>
      <c r="D1071" s="81">
        <f>SUM(D1072:D1078)</f>
        <v>0</v>
      </c>
    </row>
    <row r="1072" ht="20.1" customHeight="1" spans="1:4">
      <c r="A1072" s="162" t="s">
        <v>2155</v>
      </c>
      <c r="B1072" s="81" t="s">
        <v>674</v>
      </c>
      <c r="C1072" s="163">
        <v>1</v>
      </c>
      <c r="D1072" s="81"/>
    </row>
    <row r="1073" ht="20.1" customHeight="1" spans="1:4">
      <c r="A1073" s="162" t="s">
        <v>2156</v>
      </c>
      <c r="B1073" s="81" t="s">
        <v>675</v>
      </c>
      <c r="C1073" s="163">
        <v>0</v>
      </c>
      <c r="D1073" s="81"/>
    </row>
    <row r="1074" ht="20.1" customHeight="1" spans="1:4">
      <c r="A1074" s="162" t="s">
        <v>2157</v>
      </c>
      <c r="B1074" s="81" t="s">
        <v>676</v>
      </c>
      <c r="C1074" s="163">
        <v>0</v>
      </c>
      <c r="D1074" s="81"/>
    </row>
    <row r="1075" ht="20.1" customHeight="1" spans="1:4">
      <c r="A1075" s="162" t="s">
        <v>2158</v>
      </c>
      <c r="B1075" s="81" t="s">
        <v>893</v>
      </c>
      <c r="C1075" s="163">
        <v>10</v>
      </c>
      <c r="D1075" s="81"/>
    </row>
    <row r="1076" ht="20.1" customHeight="1" spans="1:4">
      <c r="A1076" s="162" t="s">
        <v>2159</v>
      </c>
      <c r="B1076" s="81" t="s">
        <v>894</v>
      </c>
      <c r="C1076" s="163">
        <v>0</v>
      </c>
      <c r="D1076" s="81"/>
    </row>
    <row r="1077" ht="20.1" customHeight="1" spans="1:4">
      <c r="A1077" s="162" t="s">
        <v>2160</v>
      </c>
      <c r="B1077" s="81" t="s">
        <v>895</v>
      </c>
      <c r="C1077" s="163">
        <v>0</v>
      </c>
      <c r="D1077" s="81"/>
    </row>
    <row r="1078" ht="20.1" customHeight="1" spans="1:4">
      <c r="A1078" s="162" t="s">
        <v>2161</v>
      </c>
      <c r="B1078" s="81" t="s">
        <v>896</v>
      </c>
      <c r="C1078" s="163">
        <v>102</v>
      </c>
      <c r="D1078" s="81"/>
    </row>
    <row r="1079" ht="20.1" customHeight="1" spans="1:4">
      <c r="A1079" s="162" t="s">
        <v>2162</v>
      </c>
      <c r="B1079" s="81" t="s">
        <v>897</v>
      </c>
      <c r="C1079" s="163">
        <v>2</v>
      </c>
      <c r="D1079" s="81">
        <f>SUM(D1080:D1084)</f>
        <v>0</v>
      </c>
    </row>
    <row r="1080" ht="20.1" customHeight="1" spans="1:4">
      <c r="A1080" s="162" t="s">
        <v>2163</v>
      </c>
      <c r="B1080" s="81" t="s">
        <v>674</v>
      </c>
      <c r="C1080" s="163">
        <v>0</v>
      </c>
      <c r="D1080" s="81"/>
    </row>
    <row r="1081" ht="20.1" customHeight="1" spans="1:4">
      <c r="A1081" s="162" t="s">
        <v>2164</v>
      </c>
      <c r="B1081" s="81" t="s">
        <v>675</v>
      </c>
      <c r="C1081" s="163">
        <v>0</v>
      </c>
      <c r="D1081" s="81"/>
    </row>
    <row r="1082" ht="20.1" customHeight="1" spans="1:4">
      <c r="A1082" s="162" t="s">
        <v>2165</v>
      </c>
      <c r="B1082" s="81" t="s">
        <v>676</v>
      </c>
      <c r="C1082" s="163">
        <v>0</v>
      </c>
      <c r="D1082" s="81"/>
    </row>
    <row r="1083" ht="19.5" customHeight="1" spans="1:4">
      <c r="A1083" s="162" t="s">
        <v>2166</v>
      </c>
      <c r="B1083" s="81" t="s">
        <v>898</v>
      </c>
      <c r="C1083" s="163">
        <v>0</v>
      </c>
      <c r="D1083" s="81"/>
    </row>
    <row r="1084" ht="20.1" customHeight="1" spans="1:4">
      <c r="A1084" s="162" t="s">
        <v>2167</v>
      </c>
      <c r="B1084" s="81" t="s">
        <v>899</v>
      </c>
      <c r="C1084" s="163">
        <v>2</v>
      </c>
      <c r="D1084" s="81"/>
    </row>
    <row r="1085" ht="20.1" customHeight="1" spans="1:4">
      <c r="A1085" s="162" t="s">
        <v>2168</v>
      </c>
      <c r="B1085" s="81" t="s">
        <v>900</v>
      </c>
      <c r="C1085" s="163">
        <v>10</v>
      </c>
      <c r="D1085" s="81">
        <f>SUM(D1086:D1092)</f>
        <v>0</v>
      </c>
    </row>
    <row r="1086" ht="20.1" customHeight="1" spans="1:4">
      <c r="A1086" s="162" t="s">
        <v>2169</v>
      </c>
      <c r="B1086" s="81" t="s">
        <v>674</v>
      </c>
      <c r="C1086" s="163">
        <v>0</v>
      </c>
      <c r="D1086" s="81"/>
    </row>
    <row r="1087" ht="20.1" customHeight="1" spans="1:4">
      <c r="A1087" s="162" t="s">
        <v>2170</v>
      </c>
      <c r="B1087" s="81" t="s">
        <v>675</v>
      </c>
      <c r="C1087" s="163">
        <v>0</v>
      </c>
      <c r="D1087" s="81"/>
    </row>
    <row r="1088" ht="20.1" customHeight="1" spans="1:4">
      <c r="A1088" s="162" t="s">
        <v>2171</v>
      </c>
      <c r="B1088" s="81" t="s">
        <v>676</v>
      </c>
      <c r="C1088" s="163">
        <v>0</v>
      </c>
      <c r="D1088" s="81"/>
    </row>
    <row r="1089" ht="20.1" customHeight="1" spans="1:4">
      <c r="A1089" s="162" t="s">
        <v>2172</v>
      </c>
      <c r="B1089" s="81" t="s">
        <v>901</v>
      </c>
      <c r="C1089" s="163">
        <v>0</v>
      </c>
      <c r="D1089" s="81"/>
    </row>
    <row r="1090" ht="20.1" customHeight="1" spans="1:4">
      <c r="A1090" s="162" t="s">
        <v>2173</v>
      </c>
      <c r="B1090" s="81" t="s">
        <v>902</v>
      </c>
      <c r="C1090" s="163">
        <v>10</v>
      </c>
      <c r="D1090" s="81"/>
    </row>
    <row r="1091" ht="20.1" customHeight="1" spans="1:4">
      <c r="A1091" s="162" t="s">
        <v>2174</v>
      </c>
      <c r="B1091" s="81" t="s">
        <v>903</v>
      </c>
      <c r="C1091" s="163">
        <v>0</v>
      </c>
      <c r="D1091" s="81"/>
    </row>
    <row r="1092" ht="20.1" customHeight="1" spans="1:4">
      <c r="A1092" s="162" t="s">
        <v>2175</v>
      </c>
      <c r="B1092" s="81" t="s">
        <v>904</v>
      </c>
      <c r="C1092" s="163">
        <v>0</v>
      </c>
      <c r="D1092" s="81"/>
    </row>
    <row r="1093" ht="20.1" customHeight="1" spans="1:4">
      <c r="A1093" s="162" t="s">
        <v>2176</v>
      </c>
      <c r="B1093" s="81" t="s">
        <v>905</v>
      </c>
      <c r="C1093" s="163">
        <v>0</v>
      </c>
      <c r="D1093" s="81"/>
    </row>
    <row r="1094" ht="20.1" customHeight="1" spans="1:4">
      <c r="A1094" s="162" t="s">
        <v>2177</v>
      </c>
      <c r="B1094" s="81" t="s">
        <v>906</v>
      </c>
      <c r="C1094" s="163">
        <v>0</v>
      </c>
      <c r="D1094" s="81"/>
    </row>
    <row r="1095" ht="20.1" customHeight="1" spans="1:4">
      <c r="A1095" s="162" t="s">
        <v>2178</v>
      </c>
      <c r="B1095" s="81" t="s">
        <v>907</v>
      </c>
      <c r="C1095" s="163">
        <v>0</v>
      </c>
      <c r="D1095" s="81"/>
    </row>
    <row r="1096" ht="20.1" customHeight="1" spans="1:4">
      <c r="A1096" s="162" t="s">
        <v>2179</v>
      </c>
      <c r="B1096" s="81" t="s">
        <v>908</v>
      </c>
      <c r="C1096" s="163">
        <v>0</v>
      </c>
      <c r="D1096" s="81"/>
    </row>
    <row r="1097" ht="20.1" customHeight="1" spans="1:4">
      <c r="A1097" s="162" t="s">
        <v>2180</v>
      </c>
      <c r="B1097" s="81" t="s">
        <v>909</v>
      </c>
      <c r="C1097" s="163">
        <v>0</v>
      </c>
      <c r="D1097" s="81"/>
    </row>
    <row r="1098" ht="20.1" customHeight="1" spans="1:4">
      <c r="A1098" s="162" t="s">
        <v>2181</v>
      </c>
      <c r="B1098" s="81" t="s">
        <v>910</v>
      </c>
      <c r="C1098" s="163">
        <v>0</v>
      </c>
      <c r="D1098" s="81"/>
    </row>
    <row r="1099" ht="20.1" customHeight="1" spans="1:4">
      <c r="A1099" s="162" t="s">
        <v>2182</v>
      </c>
      <c r="B1099" s="81" t="s">
        <v>911</v>
      </c>
      <c r="C1099" s="163">
        <v>1146</v>
      </c>
      <c r="D1099" s="81">
        <f>D1100+D1117+D1123+D1110</f>
        <v>0</v>
      </c>
    </row>
    <row r="1100" ht="20.1" customHeight="1" spans="1:4">
      <c r="A1100" s="162" t="s">
        <v>2183</v>
      </c>
      <c r="B1100" s="81" t="s">
        <v>912</v>
      </c>
      <c r="C1100" s="163">
        <v>136</v>
      </c>
      <c r="D1100" s="81"/>
    </row>
    <row r="1101" ht="20.1" customHeight="1" spans="1:4">
      <c r="A1101" s="162" t="s">
        <v>2184</v>
      </c>
      <c r="B1101" s="81" t="s">
        <v>674</v>
      </c>
      <c r="C1101" s="163">
        <v>78</v>
      </c>
      <c r="D1101" s="81"/>
    </row>
    <row r="1102" ht="20.1" customHeight="1" spans="1:4">
      <c r="A1102" s="162" t="s">
        <v>2185</v>
      </c>
      <c r="B1102" s="81" t="s">
        <v>675</v>
      </c>
      <c r="C1102" s="163">
        <v>0</v>
      </c>
      <c r="D1102" s="81"/>
    </row>
    <row r="1103" ht="20.1" customHeight="1" spans="1:4">
      <c r="A1103" s="162" t="s">
        <v>2186</v>
      </c>
      <c r="B1103" s="81" t="s">
        <v>676</v>
      </c>
      <c r="C1103" s="163">
        <v>0</v>
      </c>
      <c r="D1103" s="81"/>
    </row>
    <row r="1104" ht="20.1" customHeight="1" spans="1:4">
      <c r="A1104" s="162" t="s">
        <v>2187</v>
      </c>
      <c r="B1104" s="81" t="s">
        <v>913</v>
      </c>
      <c r="C1104" s="163">
        <v>0</v>
      </c>
      <c r="D1104" s="81"/>
    </row>
    <row r="1105" ht="20.1" customHeight="1" spans="1:4">
      <c r="A1105" s="162" t="s">
        <v>2188</v>
      </c>
      <c r="B1105" s="81" t="s">
        <v>914</v>
      </c>
      <c r="C1105" s="163">
        <v>5</v>
      </c>
      <c r="D1105" s="81"/>
    </row>
    <row r="1106" ht="20.1" customHeight="1" spans="1:4">
      <c r="A1106" s="162" t="s">
        <v>2189</v>
      </c>
      <c r="B1106" s="81" t="s">
        <v>915</v>
      </c>
      <c r="C1106" s="163">
        <v>0</v>
      </c>
      <c r="D1106" s="81"/>
    </row>
    <row r="1107" ht="20.1" customHeight="1" spans="1:4">
      <c r="A1107" s="162" t="s">
        <v>2190</v>
      </c>
      <c r="B1107" s="81" t="s">
        <v>916</v>
      </c>
      <c r="C1107" s="163">
        <v>0</v>
      </c>
      <c r="D1107" s="81"/>
    </row>
    <row r="1108" ht="20.1" customHeight="1" spans="1:4">
      <c r="A1108" s="162" t="s">
        <v>2191</v>
      </c>
      <c r="B1108" s="81" t="s">
        <v>694</v>
      </c>
      <c r="C1108" s="163">
        <v>0</v>
      </c>
      <c r="D1108" s="81"/>
    </row>
    <row r="1109" ht="20.1" customHeight="1" spans="1:4">
      <c r="A1109" s="162" t="s">
        <v>2192</v>
      </c>
      <c r="B1109" s="81" t="s">
        <v>917</v>
      </c>
      <c r="C1109" s="163">
        <v>53</v>
      </c>
      <c r="D1109" s="81"/>
    </row>
    <row r="1110" ht="20.1" customHeight="1" spans="1:4">
      <c r="A1110" s="162" t="s">
        <v>2193</v>
      </c>
      <c r="B1110" s="81" t="s">
        <v>918</v>
      </c>
      <c r="C1110" s="163">
        <v>1010</v>
      </c>
      <c r="D1110" s="81"/>
    </row>
    <row r="1111" ht="20.1" customHeight="1" spans="1:4">
      <c r="A1111" s="162" t="s">
        <v>2194</v>
      </c>
      <c r="B1111" s="81" t="s">
        <v>674</v>
      </c>
      <c r="C1111" s="163">
        <v>0</v>
      </c>
      <c r="D1111" s="81"/>
    </row>
    <row r="1112" ht="20.1" customHeight="1" spans="1:4">
      <c r="A1112" s="162" t="s">
        <v>2195</v>
      </c>
      <c r="B1112" s="81" t="s">
        <v>675</v>
      </c>
      <c r="C1112" s="163">
        <v>0</v>
      </c>
      <c r="D1112" s="81"/>
    </row>
    <row r="1113" ht="20.1" customHeight="1" spans="1:4">
      <c r="A1113" s="162" t="s">
        <v>2196</v>
      </c>
      <c r="B1113" s="81" t="s">
        <v>676</v>
      </c>
      <c r="C1113" s="163">
        <v>0</v>
      </c>
      <c r="D1113" s="81"/>
    </row>
    <row r="1114" ht="20.1" customHeight="1" spans="1:4">
      <c r="A1114" s="162" t="s">
        <v>2197</v>
      </c>
      <c r="B1114" s="81" t="s">
        <v>919</v>
      </c>
      <c r="C1114" s="163">
        <v>220</v>
      </c>
      <c r="D1114" s="81"/>
    </row>
    <row r="1115" ht="20.1" customHeight="1" spans="1:4">
      <c r="A1115" s="162" t="s">
        <v>2198</v>
      </c>
      <c r="B1115" s="81" t="s">
        <v>920</v>
      </c>
      <c r="C1115" s="163">
        <v>0</v>
      </c>
      <c r="D1115" s="81"/>
    </row>
    <row r="1116" ht="20.1" customHeight="1" spans="1:4">
      <c r="A1116" s="162" t="s">
        <v>2199</v>
      </c>
      <c r="B1116" s="81" t="s">
        <v>921</v>
      </c>
      <c r="C1116" s="163">
        <v>790</v>
      </c>
      <c r="D1116" s="81"/>
    </row>
    <row r="1117" ht="20.1" customHeight="1" spans="1:4">
      <c r="A1117" s="162" t="s">
        <v>2200</v>
      </c>
      <c r="B1117" s="81" t="s">
        <v>922</v>
      </c>
      <c r="C1117" s="163">
        <v>0</v>
      </c>
      <c r="D1117" s="81"/>
    </row>
    <row r="1118" ht="20.1" customHeight="1" spans="1:4">
      <c r="A1118" s="162" t="s">
        <v>2201</v>
      </c>
      <c r="B1118" s="81" t="s">
        <v>674</v>
      </c>
      <c r="C1118" s="163">
        <v>0</v>
      </c>
      <c r="D1118" s="81"/>
    </row>
    <row r="1119" ht="20.1" customHeight="1" spans="1:4">
      <c r="A1119" s="162" t="s">
        <v>2202</v>
      </c>
      <c r="B1119" s="81" t="s">
        <v>675</v>
      </c>
      <c r="C1119" s="163">
        <v>0</v>
      </c>
      <c r="D1119" s="81"/>
    </row>
    <row r="1120" ht="20.1" customHeight="1" spans="1:4">
      <c r="A1120" s="162" t="s">
        <v>2203</v>
      </c>
      <c r="B1120" s="81" t="s">
        <v>676</v>
      </c>
      <c r="C1120" s="163">
        <v>0</v>
      </c>
      <c r="D1120" s="81"/>
    </row>
    <row r="1121" ht="20.1" customHeight="1" spans="1:4">
      <c r="A1121" s="162" t="s">
        <v>2204</v>
      </c>
      <c r="B1121" s="81" t="s">
        <v>923</v>
      </c>
      <c r="C1121" s="163">
        <v>0</v>
      </c>
      <c r="D1121" s="81"/>
    </row>
    <row r="1122" ht="20.1" customHeight="1" spans="1:4">
      <c r="A1122" s="162" t="s">
        <v>2205</v>
      </c>
      <c r="B1122" s="81" t="s">
        <v>924</v>
      </c>
      <c r="C1122" s="163">
        <v>0</v>
      </c>
      <c r="D1122" s="81"/>
    </row>
    <row r="1123" ht="20.1" customHeight="1" spans="1:4">
      <c r="A1123" s="162" t="s">
        <v>2206</v>
      </c>
      <c r="B1123" s="81" t="s">
        <v>925</v>
      </c>
      <c r="C1123" s="163">
        <v>0</v>
      </c>
      <c r="D1123" s="81"/>
    </row>
    <row r="1124" ht="20.1" customHeight="1" spans="1:4">
      <c r="A1124" s="162" t="s">
        <v>2207</v>
      </c>
      <c r="B1124" s="81" t="s">
        <v>926</v>
      </c>
      <c r="C1124" s="163">
        <v>0</v>
      </c>
      <c r="D1124" s="81"/>
    </row>
    <row r="1125" ht="20.1" customHeight="1" spans="1:4">
      <c r="A1125" s="162" t="s">
        <v>2208</v>
      </c>
      <c r="B1125" s="81" t="s">
        <v>927</v>
      </c>
      <c r="C1125" s="163">
        <v>0</v>
      </c>
      <c r="D1125" s="81"/>
    </row>
    <row r="1126" ht="20.1" customHeight="1" spans="1:4">
      <c r="A1126" s="162" t="s">
        <v>2209</v>
      </c>
      <c r="B1126" s="81" t="s">
        <v>928</v>
      </c>
      <c r="C1126" s="163">
        <v>0</v>
      </c>
      <c r="D1126" s="81">
        <f>D1127+D1134+D1140</f>
        <v>0</v>
      </c>
    </row>
    <row r="1127" ht="20.1" customHeight="1" spans="1:4">
      <c r="A1127" s="162" t="s">
        <v>2210</v>
      </c>
      <c r="B1127" s="81" t="s">
        <v>929</v>
      </c>
      <c r="C1127" s="163">
        <v>0</v>
      </c>
      <c r="D1127" s="81">
        <f>SUM(D1128:D1133)</f>
        <v>0</v>
      </c>
    </row>
    <row r="1128" ht="20.1" customHeight="1" spans="1:4">
      <c r="A1128" s="162" t="s">
        <v>2211</v>
      </c>
      <c r="B1128" s="81" t="s">
        <v>674</v>
      </c>
      <c r="C1128" s="163">
        <v>0</v>
      </c>
      <c r="D1128" s="81"/>
    </row>
    <row r="1129" ht="20.1" customHeight="1" spans="1:4">
      <c r="A1129" s="162" t="s">
        <v>2212</v>
      </c>
      <c r="B1129" s="81" t="s">
        <v>675</v>
      </c>
      <c r="C1129" s="163">
        <v>0</v>
      </c>
      <c r="D1129" s="81"/>
    </row>
    <row r="1130" ht="20.1" customHeight="1" spans="1:4">
      <c r="A1130" s="162" t="s">
        <v>2213</v>
      </c>
      <c r="B1130" s="81" t="s">
        <v>676</v>
      </c>
      <c r="C1130" s="163">
        <v>0</v>
      </c>
      <c r="D1130" s="81"/>
    </row>
    <row r="1131" ht="20.1" customHeight="1" spans="1:4">
      <c r="A1131" s="162" t="s">
        <v>2214</v>
      </c>
      <c r="B1131" s="81" t="s">
        <v>930</v>
      </c>
      <c r="C1131" s="163">
        <v>0</v>
      </c>
      <c r="D1131" s="81"/>
    </row>
    <row r="1132" ht="20.1" customHeight="1" spans="1:4">
      <c r="A1132" s="162" t="s">
        <v>2215</v>
      </c>
      <c r="B1132" s="81" t="s">
        <v>694</v>
      </c>
      <c r="C1132" s="163">
        <v>0</v>
      </c>
      <c r="D1132" s="81"/>
    </row>
    <row r="1133" ht="20.1" customHeight="1" spans="1:4">
      <c r="A1133" s="162" t="s">
        <v>2216</v>
      </c>
      <c r="B1133" s="81" t="s">
        <v>931</v>
      </c>
      <c r="C1133" s="163">
        <v>0</v>
      </c>
      <c r="D1133" s="81"/>
    </row>
    <row r="1134" ht="20.1" customHeight="1" spans="1:4">
      <c r="A1134" s="162" t="s">
        <v>2217</v>
      </c>
      <c r="B1134" s="81" t="s">
        <v>932</v>
      </c>
      <c r="C1134" s="163">
        <v>0</v>
      </c>
      <c r="D1134" s="81">
        <f>SUM(D1135:D1139)</f>
        <v>0</v>
      </c>
    </row>
    <row r="1135" ht="20.1" customHeight="1" spans="1:4">
      <c r="A1135" s="162" t="s">
        <v>2218</v>
      </c>
      <c r="B1135" s="81" t="s">
        <v>933</v>
      </c>
      <c r="C1135" s="163">
        <v>0</v>
      </c>
      <c r="D1135" s="81"/>
    </row>
    <row r="1136" ht="20.1" customHeight="1" spans="1:4">
      <c r="A1136" s="162" t="s">
        <v>2219</v>
      </c>
      <c r="B1136" s="81" t="s">
        <v>934</v>
      </c>
      <c r="C1136" s="163">
        <v>0</v>
      </c>
      <c r="D1136" s="81"/>
    </row>
    <row r="1137" ht="20.1" customHeight="1" spans="1:4">
      <c r="A1137" s="162" t="s">
        <v>2220</v>
      </c>
      <c r="B1137" s="81" t="s">
        <v>935</v>
      </c>
      <c r="C1137" s="163">
        <v>0</v>
      </c>
      <c r="D1137" s="81"/>
    </row>
    <row r="1138" ht="20.1" customHeight="1" spans="1:4">
      <c r="A1138" s="162" t="s">
        <v>2221</v>
      </c>
      <c r="B1138" s="81" t="s">
        <v>936</v>
      </c>
      <c r="C1138" s="163">
        <v>0</v>
      </c>
      <c r="D1138" s="81"/>
    </row>
    <row r="1139" ht="20.1" customHeight="1" spans="1:4">
      <c r="A1139" s="162" t="s">
        <v>2222</v>
      </c>
      <c r="B1139" s="81" t="s">
        <v>937</v>
      </c>
      <c r="C1139" s="163">
        <v>0</v>
      </c>
      <c r="D1139" s="81"/>
    </row>
    <row r="1140" ht="20.1" customHeight="1" spans="1:4">
      <c r="A1140" s="162" t="s">
        <v>2223</v>
      </c>
      <c r="B1140" s="81" t="s">
        <v>938</v>
      </c>
      <c r="C1140" s="163">
        <v>0</v>
      </c>
      <c r="D1140" s="81"/>
    </row>
    <row r="1141" ht="20.1" customHeight="1" spans="1:4">
      <c r="A1141" s="162" t="s">
        <v>2224</v>
      </c>
      <c r="B1141" s="81" t="s">
        <v>939</v>
      </c>
      <c r="C1141" s="163">
        <v>0</v>
      </c>
      <c r="D1141" s="81"/>
    </row>
    <row r="1142" ht="20.1" customHeight="1" spans="1:4">
      <c r="A1142" s="162" t="s">
        <v>2225</v>
      </c>
      <c r="B1142" s="81" t="s">
        <v>940</v>
      </c>
      <c r="C1142" s="163">
        <v>0</v>
      </c>
      <c r="D1142" s="81"/>
    </row>
    <row r="1143" ht="20.1" customHeight="1" spans="1:4">
      <c r="A1143" s="162" t="s">
        <v>2226</v>
      </c>
      <c r="B1143" s="81" t="s">
        <v>941</v>
      </c>
      <c r="C1143" s="163">
        <v>0</v>
      </c>
      <c r="D1143" s="81"/>
    </row>
    <row r="1144" ht="20.1" customHeight="1" spans="1:4">
      <c r="A1144" s="162" t="s">
        <v>2227</v>
      </c>
      <c r="B1144" s="81" t="s">
        <v>942</v>
      </c>
      <c r="C1144" s="163">
        <v>0</v>
      </c>
      <c r="D1144" s="81"/>
    </row>
    <row r="1145" ht="20.1" customHeight="1" spans="1:4">
      <c r="A1145" s="162" t="s">
        <v>2228</v>
      </c>
      <c r="B1145" s="81" t="s">
        <v>943</v>
      </c>
      <c r="C1145" s="163">
        <v>0</v>
      </c>
      <c r="D1145" s="81"/>
    </row>
    <row r="1146" ht="20.1" customHeight="1" spans="1:4">
      <c r="A1146" s="162" t="s">
        <v>2229</v>
      </c>
      <c r="B1146" s="81" t="s">
        <v>944</v>
      </c>
      <c r="C1146" s="163">
        <v>0</v>
      </c>
      <c r="D1146" s="81"/>
    </row>
    <row r="1147" ht="20.1" customHeight="1" spans="1:4">
      <c r="A1147" s="162" t="s">
        <v>2230</v>
      </c>
      <c r="B1147" s="81" t="s">
        <v>693</v>
      </c>
      <c r="C1147" s="163">
        <v>0</v>
      </c>
      <c r="D1147" s="81"/>
    </row>
    <row r="1148" ht="20.1" customHeight="1" spans="1:4">
      <c r="A1148" s="162" t="s">
        <v>2231</v>
      </c>
      <c r="B1148" s="81" t="s">
        <v>945</v>
      </c>
      <c r="C1148" s="163">
        <v>0</v>
      </c>
      <c r="D1148" s="81"/>
    </row>
    <row r="1149" ht="20.1" customHeight="1" spans="1:4">
      <c r="A1149" s="162" t="s">
        <v>2232</v>
      </c>
      <c r="B1149" s="81" t="s">
        <v>946</v>
      </c>
      <c r="C1149" s="163">
        <v>0</v>
      </c>
      <c r="D1149" s="81"/>
    </row>
    <row r="1150" ht="20.1" customHeight="1" spans="1:4">
      <c r="A1150" s="162" t="s">
        <v>2233</v>
      </c>
      <c r="B1150" s="81" t="s">
        <v>947</v>
      </c>
      <c r="C1150" s="163">
        <v>0</v>
      </c>
      <c r="D1150" s="81"/>
    </row>
    <row r="1151" ht="20.1" customHeight="1" spans="1:4">
      <c r="A1151" s="162" t="s">
        <v>2234</v>
      </c>
      <c r="B1151" s="81" t="s">
        <v>948</v>
      </c>
      <c r="C1151" s="163">
        <v>532</v>
      </c>
      <c r="D1151" s="81"/>
    </row>
    <row r="1152" ht="20.1" customHeight="1" spans="1:4">
      <c r="A1152" s="162" t="s">
        <v>2235</v>
      </c>
      <c r="B1152" s="81" t="s">
        <v>949</v>
      </c>
      <c r="C1152" s="163">
        <v>507</v>
      </c>
      <c r="D1152" s="81"/>
    </row>
    <row r="1153" ht="20.1" customHeight="1" spans="1:4">
      <c r="A1153" s="162" t="s">
        <v>2236</v>
      </c>
      <c r="B1153" s="81" t="s">
        <v>674</v>
      </c>
      <c r="C1153" s="163">
        <v>125</v>
      </c>
      <c r="D1153" s="81"/>
    </row>
    <row r="1154" ht="20.1" customHeight="1" spans="1:4">
      <c r="A1154" s="162" t="s">
        <v>2237</v>
      </c>
      <c r="B1154" s="81" t="s">
        <v>675</v>
      </c>
      <c r="C1154" s="163">
        <v>0</v>
      </c>
      <c r="D1154" s="81"/>
    </row>
    <row r="1155" ht="20.1" customHeight="1" spans="1:4">
      <c r="A1155" s="162" t="s">
        <v>2238</v>
      </c>
      <c r="B1155" s="81" t="s">
        <v>676</v>
      </c>
      <c r="C1155" s="163">
        <v>0</v>
      </c>
      <c r="D1155" s="81"/>
    </row>
    <row r="1156" ht="20.1" customHeight="1" spans="1:4">
      <c r="A1156" s="162" t="s">
        <v>2239</v>
      </c>
      <c r="B1156" s="81" t="s">
        <v>950</v>
      </c>
      <c r="C1156" s="163">
        <v>0</v>
      </c>
      <c r="D1156" s="81"/>
    </row>
    <row r="1157" ht="20.1" customHeight="1" spans="1:4">
      <c r="A1157" s="162" t="s">
        <v>2240</v>
      </c>
      <c r="B1157" s="81" t="s">
        <v>951</v>
      </c>
      <c r="C1157" s="163">
        <v>0</v>
      </c>
      <c r="D1157" s="81"/>
    </row>
    <row r="1158" ht="20.1" customHeight="1" spans="1:4">
      <c r="A1158" s="162" t="s">
        <v>2241</v>
      </c>
      <c r="B1158" s="81" t="s">
        <v>952</v>
      </c>
      <c r="C1158" s="163">
        <v>6</v>
      </c>
      <c r="D1158" s="81"/>
    </row>
    <row r="1159" ht="20.1" customHeight="1" spans="1:4">
      <c r="A1159" s="162" t="s">
        <v>2242</v>
      </c>
      <c r="B1159" s="81" t="s">
        <v>953</v>
      </c>
      <c r="C1159" s="163">
        <v>0</v>
      </c>
      <c r="D1159" s="81"/>
    </row>
    <row r="1160" ht="20.1" customHeight="1" spans="1:4">
      <c r="A1160" s="162" t="s">
        <v>2243</v>
      </c>
      <c r="B1160" s="81" t="s">
        <v>954</v>
      </c>
      <c r="C1160" s="163">
        <v>0</v>
      </c>
      <c r="D1160" s="81"/>
    </row>
    <row r="1161" ht="20.1" customHeight="1" spans="1:4">
      <c r="A1161" s="162" t="s">
        <v>2244</v>
      </c>
      <c r="B1161" s="81" t="s">
        <v>955</v>
      </c>
      <c r="C1161" s="163">
        <v>0</v>
      </c>
      <c r="D1161" s="81"/>
    </row>
    <row r="1162" ht="20.1" customHeight="1" spans="1:4">
      <c r="A1162" s="162" t="s">
        <v>2245</v>
      </c>
      <c r="B1162" s="81" t="s">
        <v>956</v>
      </c>
      <c r="C1162" s="163">
        <v>0</v>
      </c>
      <c r="D1162" s="81"/>
    </row>
    <row r="1163" ht="20.1" customHeight="1" spans="1:4">
      <c r="A1163" s="162" t="s">
        <v>2246</v>
      </c>
      <c r="B1163" s="81" t="s">
        <v>957</v>
      </c>
      <c r="C1163" s="163">
        <v>5</v>
      </c>
      <c r="D1163" s="81"/>
    </row>
    <row r="1164" ht="20.1" customHeight="1" spans="1:4">
      <c r="A1164" s="162" t="s">
        <v>2247</v>
      </c>
      <c r="B1164" s="81" t="s">
        <v>958</v>
      </c>
      <c r="C1164" s="163">
        <v>0</v>
      </c>
      <c r="D1164" s="81"/>
    </row>
    <row r="1165" ht="20.1" customHeight="1" spans="1:4">
      <c r="A1165" s="162" t="s">
        <v>2248</v>
      </c>
      <c r="B1165" s="81" t="s">
        <v>959</v>
      </c>
      <c r="C1165" s="163">
        <v>0</v>
      </c>
      <c r="D1165" s="81"/>
    </row>
    <row r="1166" ht="20.1" customHeight="1" spans="1:4">
      <c r="A1166" s="162" t="s">
        <v>2249</v>
      </c>
      <c r="B1166" s="81" t="s">
        <v>960</v>
      </c>
      <c r="C1166" s="163">
        <v>0</v>
      </c>
      <c r="D1166" s="81"/>
    </row>
    <row r="1167" ht="20.1" customHeight="1" spans="1:4">
      <c r="A1167" s="162" t="s">
        <v>2250</v>
      </c>
      <c r="B1167" s="81" t="s">
        <v>961</v>
      </c>
      <c r="C1167" s="163">
        <v>0</v>
      </c>
      <c r="D1167" s="81"/>
    </row>
    <row r="1168" ht="20.1" customHeight="1" spans="1:4">
      <c r="A1168" s="162" t="s">
        <v>2251</v>
      </c>
      <c r="B1168" s="81" t="s">
        <v>962</v>
      </c>
      <c r="C1168" s="163">
        <v>0</v>
      </c>
      <c r="D1168" s="81"/>
    </row>
    <row r="1169" ht="20.1" customHeight="1" spans="1:4">
      <c r="A1169" s="162" t="s">
        <v>2252</v>
      </c>
      <c r="B1169" s="81" t="s">
        <v>963</v>
      </c>
      <c r="C1169" s="163">
        <v>0</v>
      </c>
      <c r="D1169" s="81"/>
    </row>
    <row r="1170" ht="20.1" customHeight="1" spans="1:4">
      <c r="A1170" s="162" t="s">
        <v>2253</v>
      </c>
      <c r="B1170" s="81" t="s">
        <v>694</v>
      </c>
      <c r="C1170" s="163">
        <v>62</v>
      </c>
      <c r="D1170" s="81"/>
    </row>
    <row r="1171" ht="20.1" customHeight="1" spans="1:4">
      <c r="A1171" s="162" t="s">
        <v>2254</v>
      </c>
      <c r="B1171" s="81" t="s">
        <v>964</v>
      </c>
      <c r="C1171" s="163">
        <v>309</v>
      </c>
      <c r="D1171" s="81"/>
    </row>
    <row r="1172" ht="20.1" customHeight="1" spans="1:4">
      <c r="A1172" s="162" t="s">
        <v>2255</v>
      </c>
      <c r="B1172" s="81" t="s">
        <v>965</v>
      </c>
      <c r="C1172" s="163">
        <v>0</v>
      </c>
      <c r="D1172" s="81"/>
    </row>
    <row r="1173" ht="20.1" customHeight="1" spans="1:4">
      <c r="A1173" s="162" t="s">
        <v>2256</v>
      </c>
      <c r="B1173" s="81" t="s">
        <v>674</v>
      </c>
      <c r="C1173" s="163">
        <v>0</v>
      </c>
      <c r="D1173" s="81"/>
    </row>
    <row r="1174" ht="20.1" customHeight="1" spans="1:4">
      <c r="A1174" s="162" t="s">
        <v>2257</v>
      </c>
      <c r="B1174" s="81" t="s">
        <v>675</v>
      </c>
      <c r="C1174" s="163">
        <v>0</v>
      </c>
      <c r="D1174" s="81"/>
    </row>
    <row r="1175" ht="20.1" customHeight="1" spans="1:4">
      <c r="A1175" s="162" t="s">
        <v>2258</v>
      </c>
      <c r="B1175" s="81" t="s">
        <v>676</v>
      </c>
      <c r="C1175" s="163">
        <v>0</v>
      </c>
      <c r="D1175" s="81"/>
    </row>
    <row r="1176" ht="20.1" customHeight="1" spans="1:4">
      <c r="A1176" s="162" t="s">
        <v>2259</v>
      </c>
      <c r="B1176" s="81" t="s">
        <v>966</v>
      </c>
      <c r="C1176" s="163">
        <v>0</v>
      </c>
      <c r="D1176" s="81"/>
    </row>
    <row r="1177" ht="20.1" customHeight="1" spans="1:4">
      <c r="A1177" s="162" t="s">
        <v>2260</v>
      </c>
      <c r="B1177" s="81" t="s">
        <v>967</v>
      </c>
      <c r="C1177" s="163">
        <v>0</v>
      </c>
      <c r="D1177" s="81"/>
    </row>
    <row r="1178" ht="20.1" customHeight="1" spans="1:4">
      <c r="A1178" s="162" t="s">
        <v>2261</v>
      </c>
      <c r="B1178" s="81" t="s">
        <v>968</v>
      </c>
      <c r="C1178" s="163">
        <v>0</v>
      </c>
      <c r="D1178" s="81"/>
    </row>
    <row r="1179" ht="20.1" customHeight="1" spans="1:4">
      <c r="A1179" s="162" t="s">
        <v>2262</v>
      </c>
      <c r="B1179" s="81" t="s">
        <v>969</v>
      </c>
      <c r="C1179" s="163">
        <v>0</v>
      </c>
      <c r="D1179" s="81"/>
    </row>
    <row r="1180" ht="20.1" customHeight="1" spans="1:4">
      <c r="A1180" s="162" t="s">
        <v>2263</v>
      </c>
      <c r="B1180" s="81" t="s">
        <v>970</v>
      </c>
      <c r="C1180" s="163">
        <v>0</v>
      </c>
      <c r="D1180" s="81"/>
    </row>
    <row r="1181" ht="20.1" customHeight="1" spans="1:4">
      <c r="A1181" s="162" t="s">
        <v>2264</v>
      </c>
      <c r="B1181" s="81" t="s">
        <v>971</v>
      </c>
      <c r="C1181" s="163">
        <v>0</v>
      </c>
      <c r="D1181" s="81"/>
    </row>
    <row r="1182" ht="20.1" customHeight="1" spans="1:4">
      <c r="A1182" s="162" t="s">
        <v>2265</v>
      </c>
      <c r="B1182" s="81" t="s">
        <v>972</v>
      </c>
      <c r="C1182" s="163">
        <v>0</v>
      </c>
      <c r="D1182" s="81"/>
    </row>
    <row r="1183" ht="20.1" customHeight="1" spans="1:4">
      <c r="A1183" s="162" t="s">
        <v>2266</v>
      </c>
      <c r="B1183" s="81" t="s">
        <v>973</v>
      </c>
      <c r="C1183" s="163">
        <v>0</v>
      </c>
      <c r="D1183" s="81"/>
    </row>
    <row r="1184" ht="20.1" customHeight="1" spans="1:4">
      <c r="A1184" s="162" t="s">
        <v>2267</v>
      </c>
      <c r="B1184" s="81" t="s">
        <v>974</v>
      </c>
      <c r="C1184" s="163">
        <v>0</v>
      </c>
      <c r="D1184" s="81"/>
    </row>
    <row r="1185" ht="20.1" customHeight="1" spans="1:4">
      <c r="A1185" s="162" t="s">
        <v>2268</v>
      </c>
      <c r="B1185" s="81" t="s">
        <v>975</v>
      </c>
      <c r="C1185" s="163">
        <v>0</v>
      </c>
      <c r="D1185" s="81"/>
    </row>
    <row r="1186" ht="20.1" customHeight="1" spans="1:4">
      <c r="A1186" s="162" t="s">
        <v>2269</v>
      </c>
      <c r="B1186" s="81" t="s">
        <v>976</v>
      </c>
      <c r="C1186" s="163">
        <v>0</v>
      </c>
      <c r="D1186" s="81"/>
    </row>
    <row r="1187" ht="20.1" customHeight="1" spans="1:4">
      <c r="A1187" s="162" t="s">
        <v>2270</v>
      </c>
      <c r="B1187" s="81" t="s">
        <v>977</v>
      </c>
      <c r="C1187" s="163">
        <v>0</v>
      </c>
      <c r="D1187" s="81"/>
    </row>
    <row r="1188" ht="20.1" customHeight="1" spans="1:4">
      <c r="A1188" s="162" t="s">
        <v>2271</v>
      </c>
      <c r="B1188" s="81" t="s">
        <v>978</v>
      </c>
      <c r="C1188" s="163">
        <v>0</v>
      </c>
      <c r="D1188" s="81"/>
    </row>
    <row r="1189" ht="20.1" customHeight="1" spans="1:4">
      <c r="A1189" s="162" t="s">
        <v>2272</v>
      </c>
      <c r="B1189" s="81" t="s">
        <v>979</v>
      </c>
      <c r="C1189" s="163">
        <v>0</v>
      </c>
      <c r="D1189" s="81"/>
    </row>
    <row r="1190" ht="20.1" customHeight="1" spans="1:4">
      <c r="A1190" s="162" t="s">
        <v>2273</v>
      </c>
      <c r="B1190" s="81" t="s">
        <v>694</v>
      </c>
      <c r="C1190" s="163">
        <v>0</v>
      </c>
      <c r="D1190" s="81"/>
    </row>
    <row r="1191" ht="20.1" customHeight="1" spans="1:4">
      <c r="A1191" s="162" t="s">
        <v>2274</v>
      </c>
      <c r="B1191" s="81" t="s">
        <v>980</v>
      </c>
      <c r="C1191" s="163">
        <v>0</v>
      </c>
      <c r="D1191" s="81"/>
    </row>
    <row r="1192" ht="20.1" customHeight="1" spans="1:4">
      <c r="A1192" s="162" t="s">
        <v>2275</v>
      </c>
      <c r="B1192" s="81" t="s">
        <v>981</v>
      </c>
      <c r="C1192" s="163">
        <v>0</v>
      </c>
      <c r="D1192" s="81"/>
    </row>
    <row r="1193" ht="20.1" customHeight="1" spans="1:4">
      <c r="A1193" s="162" t="s">
        <v>2276</v>
      </c>
      <c r="B1193" s="81" t="s">
        <v>674</v>
      </c>
      <c r="C1193" s="163">
        <v>0</v>
      </c>
      <c r="D1193" s="81"/>
    </row>
    <row r="1194" ht="20.1" customHeight="1" spans="1:4">
      <c r="A1194" s="162" t="s">
        <v>2277</v>
      </c>
      <c r="B1194" s="81" t="s">
        <v>675</v>
      </c>
      <c r="C1194" s="163">
        <v>0</v>
      </c>
      <c r="D1194" s="81"/>
    </row>
    <row r="1195" ht="20.1" customHeight="1" spans="1:4">
      <c r="A1195" s="162" t="s">
        <v>2278</v>
      </c>
      <c r="B1195" s="81" t="s">
        <v>676</v>
      </c>
      <c r="C1195" s="163">
        <v>0</v>
      </c>
      <c r="D1195" s="81"/>
    </row>
    <row r="1196" ht="20.1" customHeight="1" spans="1:4">
      <c r="A1196" s="162" t="s">
        <v>2279</v>
      </c>
      <c r="B1196" s="81" t="s">
        <v>982</v>
      </c>
      <c r="C1196" s="163">
        <v>0</v>
      </c>
      <c r="D1196" s="81"/>
    </row>
    <row r="1197" ht="20.1" customHeight="1" spans="1:4">
      <c r="A1197" s="162" t="s">
        <v>2280</v>
      </c>
      <c r="B1197" s="81" t="s">
        <v>983</v>
      </c>
      <c r="C1197" s="163">
        <v>0</v>
      </c>
      <c r="D1197" s="81"/>
    </row>
    <row r="1198" ht="20.1" customHeight="1" spans="1:4">
      <c r="A1198" s="162" t="s">
        <v>2281</v>
      </c>
      <c r="B1198" s="81" t="s">
        <v>984</v>
      </c>
      <c r="C1198" s="163">
        <v>0</v>
      </c>
      <c r="D1198" s="81"/>
    </row>
    <row r="1199" ht="20.1" customHeight="1" spans="1:4">
      <c r="A1199" s="162" t="s">
        <v>2282</v>
      </c>
      <c r="B1199" s="81" t="s">
        <v>694</v>
      </c>
      <c r="C1199" s="163">
        <v>0</v>
      </c>
      <c r="D1199" s="81"/>
    </row>
    <row r="1200" ht="20.1" customHeight="1" spans="1:4">
      <c r="A1200" s="162" t="s">
        <v>2283</v>
      </c>
      <c r="B1200" s="81" t="s">
        <v>985</v>
      </c>
      <c r="C1200" s="163">
        <v>0</v>
      </c>
      <c r="D1200" s="81"/>
    </row>
    <row r="1201" ht="20.1" customHeight="1" spans="1:4">
      <c r="A1201" s="162" t="s">
        <v>2284</v>
      </c>
      <c r="B1201" s="81" t="s">
        <v>986</v>
      </c>
      <c r="C1201" s="163">
        <v>0</v>
      </c>
      <c r="D1201" s="81">
        <f>SUM(D1202:D1213)</f>
        <v>0</v>
      </c>
    </row>
    <row r="1202" ht="20.1" customHeight="1" spans="1:4">
      <c r="A1202" s="162" t="s">
        <v>2285</v>
      </c>
      <c r="B1202" s="81" t="s">
        <v>674</v>
      </c>
      <c r="C1202" s="163">
        <v>0</v>
      </c>
      <c r="D1202" s="81"/>
    </row>
    <row r="1203" ht="20.1" customHeight="1" spans="1:4">
      <c r="A1203" s="162" t="s">
        <v>2286</v>
      </c>
      <c r="B1203" s="81" t="s">
        <v>675</v>
      </c>
      <c r="C1203" s="163">
        <v>0</v>
      </c>
      <c r="D1203" s="81"/>
    </row>
    <row r="1204" ht="20.1" customHeight="1" spans="1:4">
      <c r="A1204" s="162" t="s">
        <v>2287</v>
      </c>
      <c r="B1204" s="81" t="s">
        <v>676</v>
      </c>
      <c r="C1204" s="163">
        <v>0</v>
      </c>
      <c r="D1204" s="81"/>
    </row>
    <row r="1205" ht="20.1" customHeight="1" spans="1:4">
      <c r="A1205" s="162" t="s">
        <v>2288</v>
      </c>
      <c r="B1205" s="81" t="s">
        <v>987</v>
      </c>
      <c r="C1205" s="163">
        <v>0</v>
      </c>
      <c r="D1205" s="81"/>
    </row>
    <row r="1206" ht="20.1" customHeight="1" spans="1:4">
      <c r="A1206" s="162" t="s">
        <v>2289</v>
      </c>
      <c r="B1206" s="81" t="s">
        <v>988</v>
      </c>
      <c r="C1206" s="163">
        <v>0</v>
      </c>
      <c r="D1206" s="81"/>
    </row>
    <row r="1207" ht="20.1" customHeight="1" spans="1:4">
      <c r="A1207" s="162" t="s">
        <v>2290</v>
      </c>
      <c r="B1207" s="81" t="s">
        <v>989</v>
      </c>
      <c r="C1207" s="163">
        <v>0</v>
      </c>
      <c r="D1207" s="81"/>
    </row>
    <row r="1208" ht="20.1" customHeight="1" spans="1:4">
      <c r="A1208" s="162" t="s">
        <v>2291</v>
      </c>
      <c r="B1208" s="81" t="s">
        <v>990</v>
      </c>
      <c r="C1208" s="163">
        <v>0</v>
      </c>
      <c r="D1208" s="81"/>
    </row>
    <row r="1209" ht="20.1" customHeight="1" spans="1:4">
      <c r="A1209" s="162" t="s">
        <v>2292</v>
      </c>
      <c r="B1209" s="81" t="s">
        <v>991</v>
      </c>
      <c r="C1209" s="163">
        <v>0</v>
      </c>
      <c r="D1209" s="81"/>
    </row>
    <row r="1210" ht="20.1" customHeight="1" spans="1:4">
      <c r="A1210" s="162" t="s">
        <v>2293</v>
      </c>
      <c r="B1210" s="81" t="s">
        <v>992</v>
      </c>
      <c r="C1210" s="163">
        <v>0</v>
      </c>
      <c r="D1210" s="81"/>
    </row>
    <row r="1211" ht="20.1" customHeight="1" spans="1:4">
      <c r="A1211" s="162" t="s">
        <v>2294</v>
      </c>
      <c r="B1211" s="81" t="s">
        <v>993</v>
      </c>
      <c r="C1211" s="163">
        <v>0</v>
      </c>
      <c r="D1211" s="81"/>
    </row>
    <row r="1212" ht="20.1" customHeight="1" spans="1:4">
      <c r="A1212" s="162" t="s">
        <v>2295</v>
      </c>
      <c r="B1212" s="81" t="s">
        <v>994</v>
      </c>
      <c r="C1212" s="163">
        <v>0</v>
      </c>
      <c r="D1212" s="81"/>
    </row>
    <row r="1213" ht="20.1" customHeight="1" spans="1:4">
      <c r="A1213" s="162" t="s">
        <v>2296</v>
      </c>
      <c r="B1213" s="81" t="s">
        <v>995</v>
      </c>
      <c r="C1213" s="163">
        <v>0</v>
      </c>
      <c r="D1213" s="81"/>
    </row>
    <row r="1214" ht="20.1" customHeight="1" spans="1:4">
      <c r="A1214" s="162" t="s">
        <v>2297</v>
      </c>
      <c r="B1214" s="81" t="s">
        <v>996</v>
      </c>
      <c r="C1214" s="163">
        <v>25</v>
      </c>
      <c r="D1214" s="81"/>
    </row>
    <row r="1215" ht="20.1" customHeight="1" spans="1:4">
      <c r="A1215" s="162" t="s">
        <v>2298</v>
      </c>
      <c r="B1215" s="81" t="s">
        <v>674</v>
      </c>
      <c r="C1215" s="163">
        <v>0</v>
      </c>
      <c r="D1215" s="81"/>
    </row>
    <row r="1216" ht="20.1" customHeight="1" spans="1:4">
      <c r="A1216" s="162" t="s">
        <v>2299</v>
      </c>
      <c r="B1216" s="81" t="s">
        <v>675</v>
      </c>
      <c r="C1216" s="163">
        <v>0</v>
      </c>
      <c r="D1216" s="81"/>
    </row>
    <row r="1217" ht="20.1" customHeight="1" spans="1:4">
      <c r="A1217" s="162" t="s">
        <v>2300</v>
      </c>
      <c r="B1217" s="81" t="s">
        <v>676</v>
      </c>
      <c r="C1217" s="163">
        <v>0</v>
      </c>
      <c r="D1217" s="81"/>
    </row>
    <row r="1218" ht="20.1" customHeight="1" spans="1:4">
      <c r="A1218" s="162" t="s">
        <v>2301</v>
      </c>
      <c r="B1218" s="81" t="s">
        <v>997</v>
      </c>
      <c r="C1218" s="163">
        <v>0</v>
      </c>
      <c r="D1218" s="81"/>
    </row>
    <row r="1219" ht="20.1" customHeight="1" spans="1:4">
      <c r="A1219" s="162" t="s">
        <v>2302</v>
      </c>
      <c r="B1219" s="81" t="s">
        <v>998</v>
      </c>
      <c r="C1219" s="163">
        <v>0</v>
      </c>
      <c r="D1219" s="81"/>
    </row>
    <row r="1220" ht="20.1" customHeight="1" spans="1:4">
      <c r="A1220" s="162" t="s">
        <v>2303</v>
      </c>
      <c r="B1220" s="81" t="s">
        <v>999</v>
      </c>
      <c r="C1220" s="163">
        <v>0</v>
      </c>
      <c r="D1220" s="81"/>
    </row>
    <row r="1221" ht="20.1" customHeight="1" spans="1:4">
      <c r="A1221" s="162" t="s">
        <v>2304</v>
      </c>
      <c r="B1221" s="81" t="s">
        <v>1000</v>
      </c>
      <c r="C1221" s="163">
        <v>0</v>
      </c>
      <c r="D1221" s="81"/>
    </row>
    <row r="1222" ht="20.1" customHeight="1" spans="1:4">
      <c r="A1222" s="162" t="s">
        <v>2305</v>
      </c>
      <c r="B1222" s="81" t="s">
        <v>1001</v>
      </c>
      <c r="C1222" s="163">
        <v>0</v>
      </c>
      <c r="D1222" s="81"/>
    </row>
    <row r="1223" ht="20.1" customHeight="1" spans="1:4">
      <c r="A1223" s="162" t="s">
        <v>2306</v>
      </c>
      <c r="B1223" s="81" t="s">
        <v>1002</v>
      </c>
      <c r="C1223" s="163">
        <v>0</v>
      </c>
      <c r="D1223" s="81"/>
    </row>
    <row r="1224" ht="20.1" customHeight="1" spans="1:4">
      <c r="A1224" s="162" t="s">
        <v>2307</v>
      </c>
      <c r="B1224" s="81" t="s">
        <v>1003</v>
      </c>
      <c r="C1224" s="163">
        <v>0</v>
      </c>
      <c r="D1224" s="81"/>
    </row>
    <row r="1225" ht="20.1" customHeight="1" spans="1:4">
      <c r="A1225" s="162" t="s">
        <v>2308</v>
      </c>
      <c r="B1225" s="81" t="s">
        <v>1004</v>
      </c>
      <c r="C1225" s="163">
        <v>0</v>
      </c>
      <c r="D1225" s="81"/>
    </row>
    <row r="1226" ht="20.1" customHeight="1" spans="1:4">
      <c r="A1226" s="162" t="s">
        <v>2309</v>
      </c>
      <c r="B1226" s="81" t="s">
        <v>1005</v>
      </c>
      <c r="C1226" s="163">
        <v>0</v>
      </c>
      <c r="D1226" s="81"/>
    </row>
    <row r="1227" ht="20.1" customHeight="1" spans="1:4">
      <c r="A1227" s="162" t="s">
        <v>2310</v>
      </c>
      <c r="B1227" s="81" t="s">
        <v>1006</v>
      </c>
      <c r="C1227" s="163">
        <v>0</v>
      </c>
      <c r="D1227" s="81"/>
    </row>
    <row r="1228" ht="20.1" customHeight="1" spans="1:4">
      <c r="A1228" s="162" t="s">
        <v>2311</v>
      </c>
      <c r="B1228" s="81" t="s">
        <v>1007</v>
      </c>
      <c r="C1228" s="163">
        <v>25</v>
      </c>
      <c r="D1228" s="81"/>
    </row>
    <row r="1229" ht="20.1" customHeight="1" spans="1:4">
      <c r="A1229" s="162" t="s">
        <v>2312</v>
      </c>
      <c r="B1229" s="81" t="s">
        <v>1008</v>
      </c>
      <c r="C1229" s="163">
        <v>0</v>
      </c>
      <c r="D1229" s="81"/>
    </row>
    <row r="1230" ht="20.1" customHeight="1" spans="1:4">
      <c r="A1230" s="162" t="s">
        <v>2313</v>
      </c>
      <c r="B1230" s="81" t="s">
        <v>1009</v>
      </c>
      <c r="C1230" s="163">
        <v>441</v>
      </c>
      <c r="D1230" s="81"/>
    </row>
    <row r="1231" ht="20.1" customHeight="1" spans="1:4">
      <c r="A1231" s="162" t="s">
        <v>2314</v>
      </c>
      <c r="B1231" s="81" t="s">
        <v>1010</v>
      </c>
      <c r="C1231" s="163">
        <v>425</v>
      </c>
      <c r="D1231" s="81"/>
    </row>
    <row r="1232" ht="20.1" customHeight="1" spans="1:4">
      <c r="A1232" s="162" t="s">
        <v>2315</v>
      </c>
      <c r="B1232" s="81" t="s">
        <v>1011</v>
      </c>
      <c r="C1232" s="163">
        <v>0</v>
      </c>
      <c r="D1232" s="81"/>
    </row>
    <row r="1233" ht="20.1" customHeight="1" spans="1:4">
      <c r="A1233" s="162" t="s">
        <v>2316</v>
      </c>
      <c r="B1233" s="81" t="s">
        <v>1012</v>
      </c>
      <c r="C1233" s="163">
        <v>0</v>
      </c>
      <c r="D1233" s="81"/>
    </row>
    <row r="1234" ht="20.1" customHeight="1" spans="1:4">
      <c r="A1234" s="162" t="s">
        <v>2317</v>
      </c>
      <c r="B1234" s="81" t="s">
        <v>1013</v>
      </c>
      <c r="C1234" s="163">
        <v>0</v>
      </c>
      <c r="D1234" s="81"/>
    </row>
    <row r="1235" ht="20.1" customHeight="1" spans="1:4">
      <c r="A1235" s="162" t="s">
        <v>2318</v>
      </c>
      <c r="B1235" s="81" t="s">
        <v>1014</v>
      </c>
      <c r="C1235" s="163">
        <v>0</v>
      </c>
      <c r="D1235" s="81"/>
    </row>
    <row r="1236" ht="20.1" customHeight="1" spans="1:4">
      <c r="A1236" s="162" t="s">
        <v>2319</v>
      </c>
      <c r="B1236" s="81" t="s">
        <v>1015</v>
      </c>
      <c r="C1236" s="163">
        <v>0</v>
      </c>
      <c r="D1236" s="81"/>
    </row>
    <row r="1237" ht="20.1" customHeight="1" spans="1:4">
      <c r="A1237" s="162" t="s">
        <v>2320</v>
      </c>
      <c r="B1237" s="81" t="s">
        <v>1016</v>
      </c>
      <c r="C1237" s="163">
        <v>65</v>
      </c>
      <c r="D1237" s="81"/>
    </row>
    <row r="1238" ht="20.1" customHeight="1" spans="1:4">
      <c r="A1238" s="162" t="s">
        <v>2321</v>
      </c>
      <c r="B1238" s="81" t="s">
        <v>1017</v>
      </c>
      <c r="C1238" s="163">
        <v>0</v>
      </c>
      <c r="D1238" s="81"/>
    </row>
    <row r="1239" ht="20.1" customHeight="1" spans="1:4">
      <c r="A1239" s="162" t="s">
        <v>2322</v>
      </c>
      <c r="B1239" s="81" t="s">
        <v>1018</v>
      </c>
      <c r="C1239" s="163">
        <v>360</v>
      </c>
      <c r="D1239" s="81"/>
    </row>
    <row r="1240" ht="20.1" customHeight="1" spans="1:4">
      <c r="A1240" s="162" t="s">
        <v>2323</v>
      </c>
      <c r="B1240" s="81" t="s">
        <v>1019</v>
      </c>
      <c r="C1240" s="163">
        <v>16</v>
      </c>
      <c r="D1240" s="81"/>
    </row>
    <row r="1241" ht="20.1" customHeight="1" spans="1:4">
      <c r="A1241" s="162" t="s">
        <v>2324</v>
      </c>
      <c r="B1241" s="81" t="s">
        <v>1020</v>
      </c>
      <c r="C1241" s="163">
        <v>16</v>
      </c>
      <c r="D1241" s="81"/>
    </row>
    <row r="1242" ht="20.1" customHeight="1" spans="1:4">
      <c r="A1242" s="162" t="s">
        <v>2325</v>
      </c>
      <c r="B1242" s="81" t="s">
        <v>1021</v>
      </c>
      <c r="C1242" s="163">
        <v>0</v>
      </c>
      <c r="D1242" s="81"/>
    </row>
    <row r="1243" ht="20.1" customHeight="1" spans="1:4">
      <c r="A1243" s="162" t="s">
        <v>2326</v>
      </c>
      <c r="B1243" s="81" t="s">
        <v>1022</v>
      </c>
      <c r="C1243" s="163">
        <v>0</v>
      </c>
      <c r="D1243" s="81"/>
    </row>
    <row r="1244" ht="20.1" customHeight="1" spans="1:4">
      <c r="A1244" s="162" t="s">
        <v>2327</v>
      </c>
      <c r="B1244" s="81" t="s">
        <v>1023</v>
      </c>
      <c r="C1244" s="163">
        <v>0</v>
      </c>
      <c r="D1244" s="81"/>
    </row>
    <row r="1245" ht="20.1" customHeight="1" spans="1:4">
      <c r="A1245" s="162" t="s">
        <v>2328</v>
      </c>
      <c r="B1245" s="81" t="s">
        <v>1024</v>
      </c>
      <c r="C1245" s="163">
        <v>0</v>
      </c>
      <c r="D1245" s="81"/>
    </row>
    <row r="1246" ht="20.1" customHeight="1" spans="1:4">
      <c r="A1246" s="162" t="s">
        <v>2329</v>
      </c>
      <c r="B1246" s="81" t="s">
        <v>1025</v>
      </c>
      <c r="C1246" s="163">
        <v>0</v>
      </c>
      <c r="D1246" s="81"/>
    </row>
    <row r="1247" ht="20.1" customHeight="1" spans="1:4">
      <c r="A1247" s="162" t="s">
        <v>2330</v>
      </c>
      <c r="B1247" s="81" t="s">
        <v>1026</v>
      </c>
      <c r="C1247" s="163">
        <v>0</v>
      </c>
      <c r="D1247" s="81"/>
    </row>
    <row r="1248" ht="20.1" customHeight="1" spans="1:4">
      <c r="A1248" s="162" t="s">
        <v>2331</v>
      </c>
      <c r="B1248" s="81" t="s">
        <v>1027</v>
      </c>
      <c r="C1248" s="163">
        <v>215</v>
      </c>
      <c r="D1248" s="81"/>
    </row>
    <row r="1249" ht="20.1" customHeight="1" spans="1:4">
      <c r="A1249" s="162" t="s">
        <v>2332</v>
      </c>
      <c r="B1249" s="81" t="s">
        <v>1028</v>
      </c>
      <c r="C1249" s="163">
        <v>128</v>
      </c>
      <c r="D1249" s="81"/>
    </row>
    <row r="1250" ht="20.1" customHeight="1" spans="1:4">
      <c r="A1250" s="162" t="s">
        <v>2333</v>
      </c>
      <c r="B1250" s="81" t="s">
        <v>674</v>
      </c>
      <c r="C1250" s="163">
        <v>34</v>
      </c>
      <c r="D1250" s="81"/>
    </row>
    <row r="1251" ht="20.1" customHeight="1" spans="1:4">
      <c r="A1251" s="162" t="s">
        <v>2334</v>
      </c>
      <c r="B1251" s="81" t="s">
        <v>675</v>
      </c>
      <c r="C1251" s="163">
        <v>0</v>
      </c>
      <c r="D1251" s="81"/>
    </row>
    <row r="1252" ht="20.1" customHeight="1" spans="1:4">
      <c r="A1252" s="162" t="s">
        <v>2335</v>
      </c>
      <c r="B1252" s="81" t="s">
        <v>676</v>
      </c>
      <c r="C1252" s="163">
        <v>0</v>
      </c>
      <c r="D1252" s="81"/>
    </row>
    <row r="1253" ht="20.1" customHeight="1" spans="1:4">
      <c r="A1253" s="162" t="s">
        <v>2336</v>
      </c>
      <c r="B1253" s="81" t="s">
        <v>1029</v>
      </c>
      <c r="C1253" s="163">
        <v>0</v>
      </c>
      <c r="D1253" s="81"/>
    </row>
    <row r="1254" ht="20.1" customHeight="1" spans="1:4">
      <c r="A1254" s="162" t="s">
        <v>2337</v>
      </c>
      <c r="B1254" s="81" t="s">
        <v>1030</v>
      </c>
      <c r="C1254" s="163">
        <v>0</v>
      </c>
      <c r="D1254" s="81"/>
    </row>
    <row r="1255" ht="20.1" customHeight="1" spans="1:4">
      <c r="A1255" s="162" t="s">
        <v>2338</v>
      </c>
      <c r="B1255" s="81" t="s">
        <v>1031</v>
      </c>
      <c r="C1255" s="163">
        <v>0</v>
      </c>
      <c r="D1255" s="81"/>
    </row>
    <row r="1256" ht="20.1" customHeight="1" spans="1:4">
      <c r="A1256" s="162" t="s">
        <v>2339</v>
      </c>
      <c r="B1256" s="81" t="s">
        <v>1032</v>
      </c>
      <c r="C1256" s="163">
        <v>0</v>
      </c>
      <c r="D1256" s="81"/>
    </row>
    <row r="1257" ht="20.1" customHeight="1" spans="1:4">
      <c r="A1257" s="162" t="s">
        <v>2340</v>
      </c>
      <c r="B1257" s="81" t="s">
        <v>1033</v>
      </c>
      <c r="C1257" s="163">
        <v>94</v>
      </c>
      <c r="D1257" s="81"/>
    </row>
    <row r="1258" ht="20.1" customHeight="1" spans="1:4">
      <c r="A1258" s="162" t="s">
        <v>2341</v>
      </c>
      <c r="B1258" s="81" t="s">
        <v>1034</v>
      </c>
      <c r="C1258" s="163">
        <v>0</v>
      </c>
      <c r="D1258" s="81"/>
    </row>
    <row r="1259" ht="20.1" customHeight="1" spans="1:4">
      <c r="A1259" s="162" t="s">
        <v>2342</v>
      </c>
      <c r="B1259" s="81" t="s">
        <v>1035</v>
      </c>
      <c r="C1259" s="163">
        <v>0</v>
      </c>
      <c r="D1259" s="81"/>
    </row>
    <row r="1260" ht="20.1" customHeight="1" spans="1:4">
      <c r="A1260" s="162" t="s">
        <v>2343</v>
      </c>
      <c r="B1260" s="81" t="s">
        <v>1036</v>
      </c>
      <c r="C1260" s="163">
        <v>0</v>
      </c>
      <c r="D1260" s="81"/>
    </row>
    <row r="1261" ht="20.1" customHeight="1" spans="1:4">
      <c r="A1261" s="162" t="s">
        <v>2344</v>
      </c>
      <c r="B1261" s="81" t="s">
        <v>1037</v>
      </c>
      <c r="C1261" s="163">
        <v>0</v>
      </c>
      <c r="D1261" s="81"/>
    </row>
    <row r="1262" ht="20.1" customHeight="1" spans="1:4">
      <c r="A1262" s="162" t="s">
        <v>2345</v>
      </c>
      <c r="B1262" s="81" t="s">
        <v>694</v>
      </c>
      <c r="C1262" s="163">
        <v>0</v>
      </c>
      <c r="D1262" s="81"/>
    </row>
    <row r="1263" ht="20.1" customHeight="1" spans="1:4">
      <c r="A1263" s="162" t="s">
        <v>2346</v>
      </c>
      <c r="B1263" s="81" t="s">
        <v>1038</v>
      </c>
      <c r="C1263" s="163">
        <v>0</v>
      </c>
      <c r="D1263" s="81"/>
    </row>
    <row r="1264" ht="20.1" customHeight="1" spans="1:4">
      <c r="A1264" s="162" t="s">
        <v>2347</v>
      </c>
      <c r="B1264" s="81" t="s">
        <v>1039</v>
      </c>
      <c r="C1264" s="163">
        <v>0</v>
      </c>
      <c r="D1264" s="81"/>
    </row>
    <row r="1265" ht="20.1" customHeight="1" spans="1:4">
      <c r="A1265" s="162" t="s">
        <v>2348</v>
      </c>
      <c r="B1265" s="81" t="s">
        <v>674</v>
      </c>
      <c r="C1265" s="163">
        <v>0</v>
      </c>
      <c r="D1265" s="81"/>
    </row>
    <row r="1266" ht="20.1" customHeight="1" spans="1:4">
      <c r="A1266" s="162" t="s">
        <v>2349</v>
      </c>
      <c r="B1266" s="81" t="s">
        <v>675</v>
      </c>
      <c r="C1266" s="163">
        <v>0</v>
      </c>
      <c r="D1266" s="81"/>
    </row>
    <row r="1267" ht="20.1" customHeight="1" spans="1:4">
      <c r="A1267" s="162" t="s">
        <v>2350</v>
      </c>
      <c r="B1267" s="81" t="s">
        <v>676</v>
      </c>
      <c r="C1267" s="163">
        <v>0</v>
      </c>
      <c r="D1267" s="81"/>
    </row>
    <row r="1268" ht="20.1" customHeight="1" spans="1:4">
      <c r="A1268" s="162" t="s">
        <v>2351</v>
      </c>
      <c r="B1268" s="81" t="s">
        <v>1040</v>
      </c>
      <c r="C1268" s="163">
        <v>0</v>
      </c>
      <c r="D1268" s="81"/>
    </row>
    <row r="1269" ht="20.1" customHeight="1" spans="1:4">
      <c r="A1269" s="162" t="s">
        <v>2352</v>
      </c>
      <c r="B1269" s="81" t="s">
        <v>1041</v>
      </c>
      <c r="C1269" s="163">
        <v>0</v>
      </c>
      <c r="D1269" s="81"/>
    </row>
    <row r="1270" ht="20.1" customHeight="1" spans="1:4">
      <c r="A1270" s="162" t="s">
        <v>2353</v>
      </c>
      <c r="B1270" s="81" t="s">
        <v>1042</v>
      </c>
      <c r="C1270" s="163">
        <v>0</v>
      </c>
      <c r="D1270" s="81"/>
    </row>
    <row r="1271" ht="20.1" customHeight="1" spans="1:4">
      <c r="A1271" s="162" t="s">
        <v>2354</v>
      </c>
      <c r="B1271" s="81" t="s">
        <v>1043</v>
      </c>
      <c r="C1271" s="163">
        <v>0</v>
      </c>
      <c r="D1271" s="81"/>
    </row>
    <row r="1272" ht="20.1" customHeight="1" spans="1:4">
      <c r="A1272" s="162" t="s">
        <v>2355</v>
      </c>
      <c r="B1272" s="81" t="s">
        <v>1044</v>
      </c>
      <c r="C1272" s="163">
        <v>0</v>
      </c>
      <c r="D1272" s="81"/>
    </row>
    <row r="1273" ht="20.1" customHeight="1" spans="1:4">
      <c r="A1273" s="162" t="s">
        <v>2356</v>
      </c>
      <c r="B1273" s="81" t="s">
        <v>1045</v>
      </c>
      <c r="C1273" s="163">
        <v>0</v>
      </c>
      <c r="D1273" s="81"/>
    </row>
    <row r="1274" ht="20.1" customHeight="1" spans="1:4">
      <c r="A1274" s="162" t="s">
        <v>2357</v>
      </c>
      <c r="B1274" s="81" t="s">
        <v>1046</v>
      </c>
      <c r="C1274" s="163">
        <v>0</v>
      </c>
      <c r="D1274" s="81"/>
    </row>
    <row r="1275" ht="20.1" customHeight="1" spans="1:4">
      <c r="A1275" s="162" t="s">
        <v>2358</v>
      </c>
      <c r="B1275" s="81" t="s">
        <v>1047</v>
      </c>
      <c r="C1275" s="163">
        <v>0</v>
      </c>
      <c r="D1275" s="81"/>
    </row>
    <row r="1276" ht="20.1" customHeight="1" spans="1:4">
      <c r="A1276" s="162" t="s">
        <v>2359</v>
      </c>
      <c r="B1276" s="81" t="s">
        <v>694</v>
      </c>
      <c r="C1276" s="163">
        <v>0</v>
      </c>
      <c r="D1276" s="81"/>
    </row>
    <row r="1277" ht="20.1" customHeight="1" spans="1:4">
      <c r="A1277" s="162" t="s">
        <v>2360</v>
      </c>
      <c r="B1277" s="81" t="s">
        <v>1048</v>
      </c>
      <c r="C1277" s="163">
        <v>0</v>
      </c>
      <c r="D1277" s="81"/>
    </row>
    <row r="1278" ht="20.1" customHeight="1" spans="1:4">
      <c r="A1278" s="162" t="s">
        <v>2361</v>
      </c>
      <c r="B1278" s="81" t="s">
        <v>1049</v>
      </c>
      <c r="C1278" s="163">
        <v>0</v>
      </c>
      <c r="D1278" s="81"/>
    </row>
    <row r="1279" ht="20.1" customHeight="1" spans="1:4">
      <c r="A1279" s="162" t="s">
        <v>2362</v>
      </c>
      <c r="B1279" s="81" t="s">
        <v>1050</v>
      </c>
      <c r="C1279" s="163">
        <v>0</v>
      </c>
      <c r="D1279" s="81"/>
    </row>
    <row r="1280" ht="20.1" customHeight="1" spans="1:4">
      <c r="A1280" s="162" t="s">
        <v>2363</v>
      </c>
      <c r="B1280" s="81" t="s">
        <v>1051</v>
      </c>
      <c r="C1280" s="163">
        <v>0</v>
      </c>
      <c r="D1280" s="81"/>
    </row>
    <row r="1281" ht="20.1" customHeight="1" spans="1:4">
      <c r="A1281" s="162" t="s">
        <v>2364</v>
      </c>
      <c r="B1281" s="81" t="s">
        <v>1052</v>
      </c>
      <c r="C1281" s="163">
        <v>0</v>
      </c>
      <c r="D1281" s="81"/>
    </row>
    <row r="1282" ht="20.1" customHeight="1" spans="1:4">
      <c r="A1282" s="162" t="s">
        <v>2283</v>
      </c>
      <c r="B1282" s="81" t="s">
        <v>1053</v>
      </c>
      <c r="C1282" s="163">
        <v>0</v>
      </c>
      <c r="D1282" s="81"/>
    </row>
    <row r="1283" ht="20.1" customHeight="1" spans="1:4">
      <c r="A1283" s="162" t="s">
        <v>2365</v>
      </c>
      <c r="B1283" s="81" t="s">
        <v>1054</v>
      </c>
      <c r="C1283" s="163">
        <v>87</v>
      </c>
      <c r="D1283" s="81"/>
    </row>
    <row r="1284" ht="20.1" customHeight="1" spans="1:4">
      <c r="A1284" s="162" t="s">
        <v>2366</v>
      </c>
      <c r="B1284" s="81" t="s">
        <v>1055</v>
      </c>
      <c r="C1284" s="163">
        <v>0</v>
      </c>
      <c r="D1284" s="81"/>
    </row>
    <row r="1285" ht="20.1" customHeight="1" spans="1:4">
      <c r="A1285" s="162" t="s">
        <v>2367</v>
      </c>
      <c r="B1285" s="81" t="s">
        <v>1056</v>
      </c>
      <c r="C1285" s="163">
        <v>0</v>
      </c>
      <c r="D1285" s="81"/>
    </row>
    <row r="1286" ht="20.1" customHeight="1" spans="1:4">
      <c r="A1286" s="162" t="s">
        <v>2368</v>
      </c>
      <c r="B1286" s="81" t="s">
        <v>1057</v>
      </c>
      <c r="C1286" s="163">
        <v>87</v>
      </c>
      <c r="D1286" s="81"/>
    </row>
    <row r="1287" ht="20.1" customHeight="1" spans="1:4">
      <c r="A1287" s="162" t="s">
        <v>2369</v>
      </c>
      <c r="B1287" s="81" t="s">
        <v>1058</v>
      </c>
      <c r="C1287" s="163">
        <v>0</v>
      </c>
      <c r="D1287" s="81"/>
    </row>
    <row r="1288" ht="20.1" customHeight="1" spans="1:4">
      <c r="A1288" s="162" t="s">
        <v>2370</v>
      </c>
      <c r="B1288" s="81" t="s">
        <v>1059</v>
      </c>
      <c r="C1288" s="163">
        <v>0</v>
      </c>
      <c r="D1288" s="81"/>
    </row>
    <row r="1289" ht="20.1" customHeight="1" spans="1:4">
      <c r="A1289" s="162" t="s">
        <v>2371</v>
      </c>
      <c r="B1289" s="81" t="s">
        <v>1060</v>
      </c>
      <c r="C1289" s="163">
        <v>0</v>
      </c>
      <c r="D1289" s="81"/>
    </row>
    <row r="1290" ht="20.1" customHeight="1" spans="1:4">
      <c r="A1290" s="162" t="s">
        <v>2372</v>
      </c>
      <c r="B1290" s="81" t="s">
        <v>1061</v>
      </c>
      <c r="C1290" s="163">
        <v>0</v>
      </c>
      <c r="D1290" s="81"/>
    </row>
    <row r="1291" ht="20.1" customHeight="1" spans="1:4">
      <c r="A1291" s="162" t="s">
        <v>2373</v>
      </c>
      <c r="B1291" s="81" t="s">
        <v>1062</v>
      </c>
      <c r="C1291" s="163">
        <v>0</v>
      </c>
      <c r="D1291" s="81"/>
    </row>
    <row r="1292" ht="20.1" customHeight="1" spans="1:4">
      <c r="A1292" s="162" t="s">
        <v>2374</v>
      </c>
      <c r="B1292" s="81" t="s">
        <v>1063</v>
      </c>
      <c r="C1292" s="163">
        <v>0</v>
      </c>
      <c r="D1292" s="81"/>
    </row>
    <row r="1293" ht="20.1" customHeight="1" spans="1:4">
      <c r="A1293" s="162" t="s">
        <v>2375</v>
      </c>
      <c r="B1293" s="81" t="s">
        <v>1064</v>
      </c>
      <c r="C1293" s="163">
        <v>0</v>
      </c>
      <c r="D1293" s="81"/>
    </row>
    <row r="1294" ht="20.1" customHeight="1" spans="1:4">
      <c r="A1294" s="162" t="s">
        <v>2376</v>
      </c>
      <c r="B1294" s="81" t="s">
        <v>1065</v>
      </c>
      <c r="C1294" s="163">
        <v>0</v>
      </c>
      <c r="D1294" s="81"/>
    </row>
    <row r="1295" ht="20.1" customHeight="1" spans="1:4">
      <c r="A1295" s="162" t="s">
        <v>2377</v>
      </c>
      <c r="B1295" s="81" t="s">
        <v>1066</v>
      </c>
      <c r="C1295" s="163">
        <v>0</v>
      </c>
      <c r="D1295" s="81"/>
    </row>
    <row r="1296" ht="20.1" customHeight="1" spans="1:4">
      <c r="A1296" s="162" t="s">
        <v>2378</v>
      </c>
      <c r="B1296" s="81" t="s">
        <v>1067</v>
      </c>
      <c r="C1296" s="163">
        <v>0</v>
      </c>
      <c r="D1296" s="81"/>
    </row>
    <row r="1297" ht="20.1" customHeight="1" spans="1:4">
      <c r="A1297" s="162" t="s">
        <v>2379</v>
      </c>
      <c r="B1297" s="81" t="s">
        <v>1068</v>
      </c>
      <c r="C1297" s="163">
        <v>0</v>
      </c>
      <c r="D1297" s="81"/>
    </row>
    <row r="1298" ht="20.1" customHeight="1" spans="1:4">
      <c r="A1298" s="162" t="s">
        <v>2380</v>
      </c>
      <c r="B1298" s="81" t="s">
        <v>1069</v>
      </c>
      <c r="C1298" s="163">
        <v>0</v>
      </c>
      <c r="D1298" s="81"/>
    </row>
    <row r="1299" ht="20.1" customHeight="1" spans="1:4">
      <c r="A1299" s="162" t="s">
        <v>2381</v>
      </c>
      <c r="B1299" s="81" t="s">
        <v>1070</v>
      </c>
      <c r="C1299" s="163">
        <v>0</v>
      </c>
      <c r="D1299" s="81"/>
    </row>
    <row r="1300" ht="20.1" customHeight="1" spans="1:4">
      <c r="A1300" s="162" t="s">
        <v>2382</v>
      </c>
      <c r="B1300" s="81" t="s">
        <v>1071</v>
      </c>
      <c r="C1300" s="163">
        <v>0</v>
      </c>
      <c r="D1300" s="81"/>
    </row>
    <row r="1301" ht="20.1" customHeight="1" spans="1:4">
      <c r="A1301" s="162" t="s">
        <v>2383</v>
      </c>
      <c r="B1301" s="81" t="s">
        <v>1072</v>
      </c>
      <c r="C1301" s="163">
        <v>800</v>
      </c>
      <c r="D1301" s="81"/>
    </row>
    <row r="1302" ht="20.1" customHeight="1" spans="1:4">
      <c r="A1302" s="162" t="s">
        <v>2384</v>
      </c>
      <c r="B1302" s="81" t="s">
        <v>1073</v>
      </c>
      <c r="C1302" s="163">
        <v>1120</v>
      </c>
      <c r="D1302" s="81">
        <f>D1303</f>
        <v>0</v>
      </c>
    </row>
    <row r="1303" ht="20.1" customHeight="1" spans="1:4">
      <c r="A1303" s="162" t="s">
        <v>2385</v>
      </c>
      <c r="B1303" s="81" t="s">
        <v>1074</v>
      </c>
      <c r="C1303" s="163">
        <v>1120</v>
      </c>
      <c r="D1303" s="81">
        <f>SUM(D1304:D1307)</f>
        <v>0</v>
      </c>
    </row>
    <row r="1304" ht="20.1" customHeight="1" spans="1:4">
      <c r="A1304" s="162" t="s">
        <v>2386</v>
      </c>
      <c r="B1304" s="81" t="s">
        <v>1075</v>
      </c>
      <c r="C1304" s="163">
        <v>1120</v>
      </c>
      <c r="D1304" s="81"/>
    </row>
    <row r="1305" ht="20.1" customHeight="1" spans="1:4">
      <c r="A1305" s="162" t="s">
        <v>2387</v>
      </c>
      <c r="B1305" s="81" t="s">
        <v>1076</v>
      </c>
      <c r="C1305" s="163">
        <v>0</v>
      </c>
      <c r="D1305" s="81"/>
    </row>
    <row r="1306" ht="20.1" customHeight="1" spans="1:4">
      <c r="A1306" s="162" t="s">
        <v>2388</v>
      </c>
      <c r="B1306" s="81" t="s">
        <v>1077</v>
      </c>
      <c r="C1306" s="163">
        <v>0</v>
      </c>
      <c r="D1306" s="81"/>
    </row>
    <row r="1307" ht="20.1" customHeight="1" spans="1:4">
      <c r="A1307" s="162" t="s">
        <v>2389</v>
      </c>
      <c r="B1307" s="81" t="s">
        <v>1078</v>
      </c>
      <c r="C1307" s="163">
        <v>0</v>
      </c>
      <c r="D1307" s="81"/>
    </row>
    <row r="1308" s="157" customFormat="1" ht="20.1" customHeight="1" spans="1:4">
      <c r="A1308" s="162" t="s">
        <v>2390</v>
      </c>
      <c r="B1308" s="81" t="s">
        <v>1079</v>
      </c>
      <c r="C1308" s="163">
        <v>0</v>
      </c>
      <c r="D1308" s="81"/>
    </row>
    <row r="1309" s="157" customFormat="1" ht="20.1" customHeight="1" spans="1:4">
      <c r="A1309" s="162" t="s">
        <v>2391</v>
      </c>
      <c r="B1309" s="81" t="s">
        <v>1080</v>
      </c>
      <c r="C1309" s="163">
        <v>0</v>
      </c>
      <c r="D1309" s="81"/>
    </row>
    <row r="1310" ht="20.1" customHeight="1" spans="1:4">
      <c r="A1310" s="162" t="s">
        <v>2392</v>
      </c>
      <c r="B1310" s="81" t="s">
        <v>1081</v>
      </c>
      <c r="C1310" s="163">
        <v>0</v>
      </c>
      <c r="D1310" s="81">
        <f>SUM(D1311:D1313)</f>
        <v>0</v>
      </c>
    </row>
    <row r="1311" ht="20.1" customHeight="1" spans="1:4">
      <c r="A1311" s="162" t="s">
        <v>2393</v>
      </c>
      <c r="B1311" s="81" t="s">
        <v>1082</v>
      </c>
      <c r="C1311" s="163">
        <v>0</v>
      </c>
      <c r="D1311" s="81"/>
    </row>
    <row r="1312" ht="20.1" customHeight="1" spans="1:4">
      <c r="A1312" s="162" t="s">
        <v>2394</v>
      </c>
      <c r="B1312" s="81" t="s">
        <v>1083</v>
      </c>
      <c r="C1312" s="163">
        <v>0</v>
      </c>
      <c r="D1312" s="81"/>
    </row>
    <row r="1313" ht="20.1" customHeight="1" spans="1:4">
      <c r="A1313" s="162"/>
      <c r="B1313" s="81"/>
      <c r="C1313" s="163">
        <v>0</v>
      </c>
      <c r="D1313" s="81"/>
    </row>
    <row r="1314" ht="20.1" customHeight="1" spans="1:4">
      <c r="A1314" s="162"/>
      <c r="B1314" s="81"/>
      <c r="C1314" s="163">
        <v>0</v>
      </c>
      <c r="D1314" s="81"/>
    </row>
    <row r="1315" ht="20.1" customHeight="1" spans="1:4">
      <c r="A1315" s="162"/>
      <c r="B1315" s="85" t="s">
        <v>1084</v>
      </c>
      <c r="C1315" s="161">
        <v>68065</v>
      </c>
      <c r="D1315" s="81">
        <f>D5+D272+D391+D445+D501+D550+D666+D737+D809+D829+D961+D1025+D1099+D1151+D1230+D1248+D1301+D1302+D1308+D1310+D1126</f>
        <v>0</v>
      </c>
    </row>
    <row r="1316" ht="20.1" customHeight="1" spans="1:1">
      <c r="A1316" s="174"/>
    </row>
    <row r="1317" ht="20.1" customHeight="1" spans="1:1">
      <c r="A1317" s="174"/>
    </row>
    <row r="1318" ht="20.1" customHeight="1" spans="1:1">
      <c r="A1318" s="174"/>
    </row>
    <row r="1319" ht="20.1" customHeight="1" spans="1:1">
      <c r="A1319" s="174"/>
    </row>
    <row r="1320" ht="20.1" customHeight="1" spans="1:1">
      <c r="A1320" s="174"/>
    </row>
    <row r="1321" spans="1:1">
      <c r="A1321" s="174"/>
    </row>
    <row r="1322" spans="1:1">
      <c r="A1322" s="174"/>
    </row>
    <row r="1323" spans="1:1">
      <c r="A1323" s="174"/>
    </row>
    <row r="1324" spans="1:1">
      <c r="A1324" s="174"/>
    </row>
    <row r="1325" spans="1:1">
      <c r="A1325" s="174"/>
    </row>
    <row r="1326" spans="1:1">
      <c r="A1326" s="174"/>
    </row>
    <row r="1327" spans="1:1">
      <c r="A1327" s="174"/>
    </row>
    <row r="1328" spans="1:1">
      <c r="A1328" s="174"/>
    </row>
    <row r="1329" spans="1:1">
      <c r="A1329" s="174"/>
    </row>
    <row r="1330" spans="1:1">
      <c r="A1330" s="174"/>
    </row>
    <row r="1331" spans="1:1">
      <c r="A1331" s="174"/>
    </row>
    <row r="1332" spans="1:1">
      <c r="A1332" s="174"/>
    </row>
    <row r="1333" spans="1:1">
      <c r="A1333" s="174"/>
    </row>
    <row r="1334" spans="1:1">
      <c r="A1334" s="174"/>
    </row>
    <row r="1335" spans="1:1">
      <c r="A1335" s="174"/>
    </row>
    <row r="1336" spans="1:1">
      <c r="A1336" s="174"/>
    </row>
    <row r="1337" spans="1:1">
      <c r="A1337" s="174"/>
    </row>
    <row r="1338" spans="1:1">
      <c r="A1338" s="174"/>
    </row>
    <row r="1339" spans="1:1">
      <c r="A1339" s="174"/>
    </row>
    <row r="1340" spans="1:1">
      <c r="A1340" s="174"/>
    </row>
    <row r="1341" spans="1:1">
      <c r="A1341" s="174"/>
    </row>
    <row r="1342" spans="1:1">
      <c r="A1342" s="174"/>
    </row>
    <row r="1343" spans="1:1">
      <c r="A1343" s="174"/>
    </row>
    <row r="1344" spans="1:1">
      <c r="A1344" s="174"/>
    </row>
    <row r="1345" spans="1:1">
      <c r="A1345" s="174"/>
    </row>
    <row r="1346" spans="1:1">
      <c r="A1346" s="174"/>
    </row>
    <row r="1347" spans="1:1">
      <c r="A1347" s="174"/>
    </row>
    <row r="1348" spans="1:1">
      <c r="A1348" s="174"/>
    </row>
    <row r="1349" spans="1:1">
      <c r="A1349" s="174"/>
    </row>
    <row r="1350" spans="1:1">
      <c r="A1350" s="174"/>
    </row>
    <row r="1351" spans="1:1">
      <c r="A1351" s="174"/>
    </row>
    <row r="1352" spans="1:1">
      <c r="A1352" s="174"/>
    </row>
    <row r="1353" spans="1:1">
      <c r="A1353" s="174"/>
    </row>
    <row r="1354" spans="1:1">
      <c r="A1354" s="174"/>
    </row>
    <row r="1355" spans="1:1">
      <c r="A1355" s="174"/>
    </row>
    <row r="1356" spans="1:1">
      <c r="A1356" s="174"/>
    </row>
    <row r="1357" spans="1:1">
      <c r="A1357" s="174"/>
    </row>
    <row r="1358" spans="1:1">
      <c r="A1358" s="174"/>
    </row>
    <row r="1359" spans="1:1">
      <c r="A1359" s="174"/>
    </row>
    <row r="1360" spans="1:1">
      <c r="A1360" s="174"/>
    </row>
    <row r="1361" spans="1:1">
      <c r="A1361" s="174"/>
    </row>
    <row r="1362" spans="1:1">
      <c r="A1362" s="174"/>
    </row>
    <row r="1363" spans="1:1">
      <c r="A1363" s="174"/>
    </row>
    <row r="1364" spans="1:1">
      <c r="A1364" s="174"/>
    </row>
    <row r="1365" spans="1:1">
      <c r="A1365" s="174"/>
    </row>
    <row r="1366" spans="1:1">
      <c r="A1366" s="174"/>
    </row>
    <row r="1367" spans="1:1">
      <c r="A1367" s="174"/>
    </row>
    <row r="1368" spans="1:1">
      <c r="A1368" s="174"/>
    </row>
    <row r="1369" spans="1:1">
      <c r="A1369" s="174"/>
    </row>
    <row r="1370" spans="1:1">
      <c r="A1370" s="174"/>
    </row>
    <row r="1371" spans="1:1">
      <c r="A1371" s="174"/>
    </row>
    <row r="1372" spans="1:1">
      <c r="A1372" s="174"/>
    </row>
    <row r="1373" spans="1:1">
      <c r="A1373" s="174"/>
    </row>
    <row r="1374" spans="1:1">
      <c r="A1374" s="174"/>
    </row>
    <row r="1375" spans="1:1">
      <c r="A1375" s="174"/>
    </row>
    <row r="1376" spans="1:1">
      <c r="A1376" s="174"/>
    </row>
    <row r="1377" spans="1:1">
      <c r="A1377" s="174"/>
    </row>
    <row r="1378" spans="1:1">
      <c r="A1378" s="174"/>
    </row>
    <row r="1379" spans="1:1">
      <c r="A1379" s="174"/>
    </row>
    <row r="1380" spans="1:1">
      <c r="A1380" s="174"/>
    </row>
    <row r="1381" spans="1:1">
      <c r="A1381" s="174"/>
    </row>
    <row r="1382" spans="1:1">
      <c r="A1382" s="174"/>
    </row>
    <row r="1383" spans="1:1">
      <c r="A1383" s="174"/>
    </row>
    <row r="1384" spans="1:1">
      <c r="A1384" s="174"/>
    </row>
    <row r="1385" spans="1:1">
      <c r="A1385" s="174"/>
    </row>
    <row r="1386" spans="1:1">
      <c r="A1386" s="174"/>
    </row>
    <row r="1387" spans="1:1">
      <c r="A1387" s="174"/>
    </row>
    <row r="1388" spans="1:1">
      <c r="A1388" s="174"/>
    </row>
    <row r="1389" spans="1:1">
      <c r="A1389" s="174"/>
    </row>
    <row r="1390" spans="1:1">
      <c r="A1390" s="174"/>
    </row>
    <row r="1391" spans="1:1">
      <c r="A1391" s="174"/>
    </row>
    <row r="1392" spans="1:1">
      <c r="A1392" s="174"/>
    </row>
    <row r="1393" spans="1:1">
      <c r="A1393" s="174"/>
    </row>
    <row r="1394" spans="1:1">
      <c r="A1394" s="174"/>
    </row>
    <row r="1395" spans="1:1">
      <c r="A1395" s="174"/>
    </row>
    <row r="1396" spans="1:1">
      <c r="A1396" s="174"/>
    </row>
    <row r="1397" spans="1:1">
      <c r="A1397" s="174"/>
    </row>
    <row r="1398" spans="1:1">
      <c r="A1398" s="174"/>
    </row>
    <row r="1399" spans="1:1">
      <c r="A1399" s="174"/>
    </row>
    <row r="1400" spans="1:1">
      <c r="A1400" s="174"/>
    </row>
    <row r="1401" spans="1:1">
      <c r="A1401" s="174"/>
    </row>
    <row r="1402" spans="1:1">
      <c r="A1402" s="174"/>
    </row>
    <row r="1403" spans="1:1">
      <c r="A1403" s="174"/>
    </row>
    <row r="1404" spans="1:1">
      <c r="A1404" s="174"/>
    </row>
    <row r="1405" spans="1:1">
      <c r="A1405" s="174"/>
    </row>
    <row r="1406" spans="1:1">
      <c r="A1406" s="174"/>
    </row>
    <row r="1407" spans="1:1">
      <c r="A1407" s="174"/>
    </row>
    <row r="1408" spans="1:1">
      <c r="A1408" s="174"/>
    </row>
    <row r="1409" spans="1:1">
      <c r="A1409" s="174"/>
    </row>
    <row r="1410" spans="1:1">
      <c r="A1410" s="174"/>
    </row>
    <row r="1411" spans="1:1">
      <c r="A1411" s="174"/>
    </row>
    <row r="1412" spans="1:1">
      <c r="A1412" s="174"/>
    </row>
    <row r="1413" spans="1:1">
      <c r="A1413" s="174"/>
    </row>
    <row r="1414" spans="1:1">
      <c r="A1414" s="174"/>
    </row>
    <row r="1415" spans="1:1">
      <c r="A1415" s="174"/>
    </row>
    <row r="1416" spans="1:1">
      <c r="A1416" s="174"/>
    </row>
    <row r="1417" spans="1:1">
      <c r="A1417" s="174"/>
    </row>
    <row r="1418" spans="1:1">
      <c r="A1418" s="174"/>
    </row>
    <row r="1419" spans="1:1">
      <c r="A1419" s="174"/>
    </row>
    <row r="1420" spans="1:1">
      <c r="A1420" s="174"/>
    </row>
    <row r="1421" spans="1:1">
      <c r="A1421" s="174"/>
    </row>
    <row r="1422" spans="1:1">
      <c r="A1422" s="174"/>
    </row>
    <row r="1423" spans="1:1">
      <c r="A1423" s="174"/>
    </row>
    <row r="1424" spans="1:1">
      <c r="A1424" s="174"/>
    </row>
    <row r="1425" spans="1:1">
      <c r="A1425" s="174"/>
    </row>
    <row r="1426" spans="1:1">
      <c r="A1426" s="174"/>
    </row>
    <row r="1427" spans="1:1">
      <c r="A1427" s="174"/>
    </row>
    <row r="1428" spans="1:1">
      <c r="A1428" s="174"/>
    </row>
    <row r="1429" spans="1:1">
      <c r="A1429" s="174"/>
    </row>
    <row r="1430" spans="1:1">
      <c r="A1430" s="174"/>
    </row>
    <row r="1431" spans="1:1">
      <c r="A1431" s="174"/>
    </row>
    <row r="1432" spans="1:1">
      <c r="A1432" s="174"/>
    </row>
    <row r="1433" spans="1:1">
      <c r="A1433" s="174"/>
    </row>
    <row r="1434" spans="1:1">
      <c r="A1434" s="174"/>
    </row>
    <row r="1435" spans="1:1">
      <c r="A1435" s="174"/>
    </row>
    <row r="1436" spans="1:1">
      <c r="A1436" s="174"/>
    </row>
    <row r="1437" spans="1:1">
      <c r="A1437" s="174"/>
    </row>
    <row r="1438" spans="1:1">
      <c r="A1438" s="174"/>
    </row>
    <row r="1439" spans="1:1">
      <c r="A1439" s="174"/>
    </row>
    <row r="1440" spans="1:1">
      <c r="A1440" s="174"/>
    </row>
    <row r="1441" spans="1:1">
      <c r="A1441" s="174"/>
    </row>
    <row r="1442" spans="1:1">
      <c r="A1442" s="174"/>
    </row>
    <row r="1443" spans="1:1">
      <c r="A1443" s="174"/>
    </row>
    <row r="1444" spans="1:1">
      <c r="A1444" s="174"/>
    </row>
    <row r="1445" spans="1:1">
      <c r="A1445" s="174"/>
    </row>
    <row r="1446" spans="1:1">
      <c r="A1446" s="174"/>
    </row>
    <row r="1447" spans="1:1">
      <c r="A1447" s="174"/>
    </row>
    <row r="1448" spans="1:1">
      <c r="A1448" s="174"/>
    </row>
    <row r="1449" spans="1:1">
      <c r="A1449" s="174"/>
    </row>
    <row r="1450" spans="1:1">
      <c r="A1450" s="174"/>
    </row>
    <row r="1451" spans="1:1">
      <c r="A1451" s="174"/>
    </row>
    <row r="1452" spans="1:1">
      <c r="A1452" s="174"/>
    </row>
    <row r="1453" spans="1:1">
      <c r="A1453" s="174"/>
    </row>
    <row r="1454" spans="1:1">
      <c r="A1454" s="174"/>
    </row>
    <row r="1455" spans="1:1">
      <c r="A1455" s="174"/>
    </row>
    <row r="1456" spans="1:1">
      <c r="A1456" s="174"/>
    </row>
    <row r="1457" spans="1:1">
      <c r="A1457" s="174"/>
    </row>
    <row r="1458" spans="1:1">
      <c r="A1458" s="174"/>
    </row>
    <row r="1459" spans="1:1">
      <c r="A1459" s="174"/>
    </row>
    <row r="1460" spans="1:1">
      <c r="A1460" s="174"/>
    </row>
    <row r="1461" spans="1:1">
      <c r="A1461" s="174"/>
    </row>
    <row r="1462" spans="1:1">
      <c r="A1462" s="174"/>
    </row>
    <row r="1463" spans="1:1">
      <c r="A1463" s="174"/>
    </row>
    <row r="1464" spans="1:1">
      <c r="A1464" s="174"/>
    </row>
    <row r="1465" spans="1:1">
      <c r="A1465" s="174"/>
    </row>
    <row r="1466" spans="1:1">
      <c r="A1466" s="174"/>
    </row>
    <row r="1467" spans="1:1">
      <c r="A1467" s="174"/>
    </row>
    <row r="1468" spans="1:1">
      <c r="A1468" s="174"/>
    </row>
    <row r="1469" spans="1:1">
      <c r="A1469" s="174"/>
    </row>
    <row r="1470" spans="1:1">
      <c r="A1470" s="174"/>
    </row>
    <row r="1471" spans="1:1">
      <c r="A1471" s="174"/>
    </row>
    <row r="1472" spans="1:1">
      <c r="A1472" s="174"/>
    </row>
    <row r="1473" spans="1:1">
      <c r="A1473" s="174"/>
    </row>
    <row r="1474" spans="1:1">
      <c r="A1474" s="174"/>
    </row>
    <row r="1475" spans="1:1">
      <c r="A1475" s="174"/>
    </row>
    <row r="1476" spans="1:1">
      <c r="A1476" s="174"/>
    </row>
    <row r="1477" spans="1:1">
      <c r="A1477" s="174"/>
    </row>
    <row r="1478" spans="1:1">
      <c r="A1478" s="174"/>
    </row>
    <row r="1479" spans="1:1">
      <c r="A1479" s="174"/>
    </row>
    <row r="1480" spans="1:1">
      <c r="A1480" s="174"/>
    </row>
    <row r="1481" spans="1:1">
      <c r="A1481" s="174"/>
    </row>
    <row r="1482" spans="1:1">
      <c r="A1482" s="174"/>
    </row>
    <row r="1483" spans="1:1">
      <c r="A1483" s="174"/>
    </row>
    <row r="1484" spans="1:1">
      <c r="A1484" s="174"/>
    </row>
    <row r="1485" spans="1:1">
      <c r="A1485" s="174"/>
    </row>
    <row r="1486" spans="1:1">
      <c r="A1486" s="174"/>
    </row>
    <row r="1487" spans="1:1">
      <c r="A1487" s="174"/>
    </row>
    <row r="1488" spans="1:1">
      <c r="A1488" s="174"/>
    </row>
    <row r="1489" spans="1:1">
      <c r="A1489" s="174"/>
    </row>
    <row r="1490" spans="1:1">
      <c r="A1490" s="174"/>
    </row>
    <row r="1491" spans="1:1">
      <c r="A1491" s="174"/>
    </row>
    <row r="1492" spans="1:1">
      <c r="A1492" s="174"/>
    </row>
    <row r="1493" spans="1:1">
      <c r="A1493" s="174"/>
    </row>
    <row r="1494" spans="1:1">
      <c r="A1494" s="174"/>
    </row>
    <row r="1495" spans="1:1">
      <c r="A1495" s="174"/>
    </row>
    <row r="1496" spans="1:1">
      <c r="A1496" s="174"/>
    </row>
    <row r="1497" spans="1:1">
      <c r="A1497" s="174"/>
    </row>
    <row r="1498" spans="1:1">
      <c r="A1498" s="174"/>
    </row>
    <row r="1499" spans="1:1">
      <c r="A1499" s="174"/>
    </row>
    <row r="1500" spans="1:1">
      <c r="A1500" s="174"/>
    </row>
    <row r="1501" spans="1:1">
      <c r="A1501" s="174"/>
    </row>
    <row r="1502" spans="1:1">
      <c r="A1502" s="174"/>
    </row>
    <row r="1503" spans="1:1">
      <c r="A1503" s="174"/>
    </row>
    <row r="1504" spans="1:1">
      <c r="A1504" s="174"/>
    </row>
    <row r="1505" spans="1:1">
      <c r="A1505" s="174"/>
    </row>
    <row r="1506" spans="1:1">
      <c r="A1506" s="174"/>
    </row>
    <row r="1507" spans="1:1">
      <c r="A1507" s="174"/>
    </row>
    <row r="1508" spans="1:1">
      <c r="A1508" s="174"/>
    </row>
    <row r="1509" spans="1:1">
      <c r="A1509" s="174"/>
    </row>
    <row r="1510" spans="1:1">
      <c r="A1510" s="174"/>
    </row>
    <row r="1511" spans="1:1">
      <c r="A1511" s="174"/>
    </row>
    <row r="1512" spans="1:1">
      <c r="A1512" s="174"/>
    </row>
    <row r="1513" spans="1:1">
      <c r="A1513" s="174"/>
    </row>
    <row r="1514" spans="1:1">
      <c r="A1514" s="174"/>
    </row>
    <row r="1515" spans="1:1">
      <c r="A1515" s="174"/>
    </row>
    <row r="1516" spans="1:1">
      <c r="A1516" s="174"/>
    </row>
    <row r="1517" spans="1:1">
      <c r="A1517" s="174"/>
    </row>
    <row r="1518" spans="1:1">
      <c r="A1518" s="174"/>
    </row>
    <row r="1519" spans="1:1">
      <c r="A1519" s="174"/>
    </row>
    <row r="1520" spans="1:1">
      <c r="A1520" s="174"/>
    </row>
    <row r="1521" spans="1:1">
      <c r="A1521" s="174"/>
    </row>
    <row r="1522" spans="1:1">
      <c r="A1522" s="174"/>
    </row>
    <row r="1523" spans="1:1">
      <c r="A1523" s="174"/>
    </row>
    <row r="1524" spans="1:1">
      <c r="A1524" s="174"/>
    </row>
    <row r="1525" spans="1:1">
      <c r="A1525" s="174"/>
    </row>
    <row r="1526" spans="1:1">
      <c r="A1526" s="174"/>
    </row>
    <row r="1527" spans="1:1">
      <c r="A1527" s="174"/>
    </row>
    <row r="1528" spans="1:1">
      <c r="A1528" s="174"/>
    </row>
    <row r="1529" spans="1:1">
      <c r="A1529" s="174"/>
    </row>
    <row r="1530" spans="1:1">
      <c r="A1530" s="174"/>
    </row>
    <row r="1531" spans="1:1">
      <c r="A1531" s="174"/>
    </row>
    <row r="1532" spans="1:1">
      <c r="A1532" s="174"/>
    </row>
    <row r="1533" spans="1:1">
      <c r="A1533" s="174"/>
    </row>
    <row r="1534" spans="1:1">
      <c r="A1534" s="174"/>
    </row>
    <row r="1535" spans="1:1">
      <c r="A1535" s="174"/>
    </row>
    <row r="1536" spans="1:1">
      <c r="A1536" s="174"/>
    </row>
    <row r="1537" spans="1:1">
      <c r="A1537" s="174"/>
    </row>
    <row r="1538" spans="1:1">
      <c r="A1538" s="174"/>
    </row>
    <row r="1539" spans="1:1">
      <c r="A1539" s="174"/>
    </row>
    <row r="1540" spans="1:1">
      <c r="A1540" s="174"/>
    </row>
    <row r="1541" spans="1:1">
      <c r="A1541" s="174"/>
    </row>
    <row r="1542" spans="1:1">
      <c r="A1542" s="174"/>
    </row>
    <row r="1543" spans="1:1">
      <c r="A1543" s="174"/>
    </row>
    <row r="1544" spans="1:1">
      <c r="A1544" s="174"/>
    </row>
    <row r="1545" spans="1:1">
      <c r="A1545" s="174"/>
    </row>
    <row r="1546" spans="1:1">
      <c r="A1546" s="174"/>
    </row>
    <row r="1547" spans="1:1">
      <c r="A1547" s="174"/>
    </row>
    <row r="1548" spans="1:1">
      <c r="A1548" s="174"/>
    </row>
    <row r="1549" spans="1:1">
      <c r="A1549" s="174"/>
    </row>
    <row r="1550" spans="1:1">
      <c r="A1550" s="174"/>
    </row>
    <row r="1551" spans="1:1">
      <c r="A1551" s="174"/>
    </row>
    <row r="1552" spans="1:1">
      <c r="A1552" s="174"/>
    </row>
    <row r="1553" spans="1:1">
      <c r="A1553" s="174"/>
    </row>
    <row r="1554" spans="1:1">
      <c r="A1554" s="174"/>
    </row>
    <row r="1555" spans="1:1">
      <c r="A1555" s="174"/>
    </row>
    <row r="1556" spans="1:1">
      <c r="A1556" s="174"/>
    </row>
    <row r="1557" spans="1:1">
      <c r="A1557" s="174"/>
    </row>
    <row r="1558" spans="1:1">
      <c r="A1558" s="174"/>
    </row>
    <row r="1559" spans="1:1">
      <c r="A1559" s="174"/>
    </row>
    <row r="1560" spans="1:1">
      <c r="A1560" s="174"/>
    </row>
    <row r="1561" spans="1:1">
      <c r="A1561" s="174"/>
    </row>
    <row r="1562" spans="1:1">
      <c r="A1562" s="174"/>
    </row>
    <row r="1563" spans="1:1">
      <c r="A1563" s="174"/>
    </row>
    <row r="1564" spans="1:1">
      <c r="A1564" s="174"/>
    </row>
    <row r="1565" spans="1:1">
      <c r="A1565" s="174"/>
    </row>
    <row r="1566" spans="1:1">
      <c r="A1566" s="174"/>
    </row>
    <row r="1567" spans="1:1">
      <c r="A1567" s="174"/>
    </row>
    <row r="1568" spans="1:1">
      <c r="A1568" s="174"/>
    </row>
    <row r="1569" spans="1:1">
      <c r="A1569" s="174"/>
    </row>
    <row r="1570" spans="1:1">
      <c r="A1570" s="174"/>
    </row>
    <row r="1571" spans="1:1">
      <c r="A1571" s="174"/>
    </row>
    <row r="1572" spans="1:1">
      <c r="A1572" s="174"/>
    </row>
    <row r="1573" spans="1:1">
      <c r="A1573" s="174"/>
    </row>
    <row r="1574" spans="1:1">
      <c r="A1574" s="174"/>
    </row>
    <row r="1575" spans="1:1">
      <c r="A1575" s="174"/>
    </row>
    <row r="1576" spans="1:1">
      <c r="A1576" s="174"/>
    </row>
    <row r="1577" spans="1:1">
      <c r="A1577" s="174"/>
    </row>
    <row r="1578" spans="1:1">
      <c r="A1578" s="174"/>
    </row>
    <row r="1579" spans="1:1">
      <c r="A1579" s="174"/>
    </row>
    <row r="1580" spans="1:1">
      <c r="A1580" s="174"/>
    </row>
    <row r="1581" spans="1:1">
      <c r="A1581" s="174"/>
    </row>
    <row r="1582" spans="1:1">
      <c r="A1582" s="174"/>
    </row>
    <row r="1583" spans="1:1">
      <c r="A1583" s="174"/>
    </row>
    <row r="1584" spans="1:1">
      <c r="A1584" s="174"/>
    </row>
    <row r="1585" spans="1:1">
      <c r="A1585" s="174"/>
    </row>
    <row r="1586" spans="1:1">
      <c r="A1586" s="174"/>
    </row>
    <row r="1587" spans="1:1">
      <c r="A1587" s="174"/>
    </row>
    <row r="1588" spans="1:1">
      <c r="A1588" s="174"/>
    </row>
    <row r="1589" spans="1:1">
      <c r="A1589" s="174"/>
    </row>
    <row r="1590" spans="1:1">
      <c r="A1590" s="174"/>
    </row>
    <row r="1591" spans="1:1">
      <c r="A1591" s="174"/>
    </row>
    <row r="1592" spans="1:1">
      <c r="A1592" s="174"/>
    </row>
    <row r="1593" spans="1:1">
      <c r="A1593" s="174"/>
    </row>
    <row r="1594" spans="1:1">
      <c r="A1594" s="174"/>
    </row>
    <row r="1595" spans="1:1">
      <c r="A1595" s="174"/>
    </row>
    <row r="1596" spans="1:1">
      <c r="A1596" s="174"/>
    </row>
    <row r="1597" spans="1:1">
      <c r="A1597" s="174"/>
    </row>
    <row r="1598" spans="1:1">
      <c r="A1598" s="174"/>
    </row>
    <row r="1599" spans="1:1">
      <c r="A1599" s="174"/>
    </row>
    <row r="1600" spans="1:1">
      <c r="A1600" s="174"/>
    </row>
    <row r="1601" spans="1:1">
      <c r="A1601" s="174"/>
    </row>
    <row r="1602" spans="1:1">
      <c r="A1602" s="174"/>
    </row>
    <row r="1603" spans="1:1">
      <c r="A1603" s="174"/>
    </row>
    <row r="1604" spans="1:1">
      <c r="A1604" s="174"/>
    </row>
    <row r="1605" spans="1:1">
      <c r="A1605" s="174"/>
    </row>
    <row r="1606" spans="1:1">
      <c r="A1606" s="174"/>
    </row>
    <row r="1607" spans="1:1">
      <c r="A1607" s="174"/>
    </row>
    <row r="1608" spans="1:1">
      <c r="A1608" s="174"/>
    </row>
    <row r="1609" spans="1:1">
      <c r="A1609" s="174"/>
    </row>
    <row r="1610" spans="1:1">
      <c r="A1610" s="174"/>
    </row>
    <row r="1611" spans="1:1">
      <c r="A1611" s="174"/>
    </row>
    <row r="1612" spans="1:1">
      <c r="A1612" s="174"/>
    </row>
    <row r="1613" spans="1:1">
      <c r="A1613" s="174"/>
    </row>
    <row r="1614" spans="1:1">
      <c r="A1614" s="174"/>
    </row>
    <row r="1615" spans="1:1">
      <c r="A1615" s="174"/>
    </row>
    <row r="1616" spans="1:1">
      <c r="A1616" s="174"/>
    </row>
    <row r="1617" spans="1:1">
      <c r="A1617" s="174"/>
    </row>
    <row r="1618" spans="1:1">
      <c r="A1618" s="174"/>
    </row>
    <row r="1619" spans="1:1">
      <c r="A1619" s="174"/>
    </row>
    <row r="1620" spans="1:1">
      <c r="A1620" s="174"/>
    </row>
    <row r="1621" spans="1:1">
      <c r="A1621" s="174"/>
    </row>
    <row r="1622" spans="1:1">
      <c r="A1622" s="174"/>
    </row>
    <row r="1623" spans="1:1">
      <c r="A1623" s="174"/>
    </row>
    <row r="1624" spans="1:1">
      <c r="A1624" s="174"/>
    </row>
    <row r="1625" spans="1:1">
      <c r="A1625" s="174"/>
    </row>
    <row r="1626" spans="1:1">
      <c r="A1626" s="174"/>
    </row>
    <row r="1627" spans="1:1">
      <c r="A1627" s="174"/>
    </row>
    <row r="1628" spans="1:1">
      <c r="A1628" s="174"/>
    </row>
    <row r="1629" spans="1:1">
      <c r="A1629" s="174"/>
    </row>
    <row r="1630" spans="1:1">
      <c r="A1630" s="174"/>
    </row>
    <row r="1631" spans="1:1">
      <c r="A1631" s="174"/>
    </row>
    <row r="1632" spans="1:1">
      <c r="A1632" s="174"/>
    </row>
    <row r="1633" spans="1:1">
      <c r="A1633" s="174"/>
    </row>
    <row r="1634" spans="1:1">
      <c r="A1634" s="174"/>
    </row>
    <row r="1635" spans="1:1">
      <c r="A1635" s="174"/>
    </row>
    <row r="1636" spans="1:1">
      <c r="A1636" s="174"/>
    </row>
    <row r="1637" spans="1:1">
      <c r="A1637" s="174"/>
    </row>
    <row r="1638" spans="1:1">
      <c r="A1638" s="174"/>
    </row>
    <row r="1639" spans="1:1">
      <c r="A1639" s="174"/>
    </row>
    <row r="1640" spans="1:1">
      <c r="A1640" s="174"/>
    </row>
    <row r="1641" spans="1:1">
      <c r="A1641" s="174"/>
    </row>
    <row r="1642" spans="1:1">
      <c r="A1642" s="174"/>
    </row>
    <row r="1643" spans="1:1">
      <c r="A1643" s="174"/>
    </row>
    <row r="1644" spans="1:1">
      <c r="A1644" s="174"/>
    </row>
    <row r="1645" spans="1:1">
      <c r="A1645" s="174"/>
    </row>
    <row r="1646" spans="1:1">
      <c r="A1646" s="174"/>
    </row>
    <row r="1647" spans="1:1">
      <c r="A1647" s="174"/>
    </row>
    <row r="1648" spans="1:1">
      <c r="A1648" s="174"/>
    </row>
    <row r="1649" spans="1:1">
      <c r="A1649" s="174"/>
    </row>
    <row r="1650" spans="1:1">
      <c r="A1650" s="174"/>
    </row>
    <row r="1651" spans="1:1">
      <c r="A1651" s="174"/>
    </row>
    <row r="1652" spans="1:1">
      <c r="A1652" s="174"/>
    </row>
    <row r="1653" spans="1:1">
      <c r="A1653" s="174"/>
    </row>
    <row r="1654" spans="1:1">
      <c r="A1654" s="174"/>
    </row>
    <row r="1655" spans="1:1">
      <c r="A1655" s="174"/>
    </row>
    <row r="1656" spans="1:1">
      <c r="A1656" s="174"/>
    </row>
    <row r="1657" spans="1:1">
      <c r="A1657" s="174"/>
    </row>
    <row r="1658" spans="1:1">
      <c r="A1658" s="174"/>
    </row>
    <row r="1659" spans="1:1">
      <c r="A1659" s="174"/>
    </row>
    <row r="1660" spans="1:1">
      <c r="A1660" s="174"/>
    </row>
    <row r="1661" spans="1:1">
      <c r="A1661" s="174"/>
    </row>
    <row r="1662" spans="1:1">
      <c r="A1662" s="174"/>
    </row>
    <row r="1663" spans="1:1">
      <c r="A1663" s="174"/>
    </row>
    <row r="1664" spans="1:1">
      <c r="A1664" s="174"/>
    </row>
    <row r="1665" spans="1:1">
      <c r="A1665" s="174"/>
    </row>
    <row r="1666" spans="1:1">
      <c r="A1666" s="174"/>
    </row>
    <row r="1667" spans="1:1">
      <c r="A1667" s="174"/>
    </row>
    <row r="1668" spans="1:1">
      <c r="A1668" s="174"/>
    </row>
    <row r="1669" spans="1:1">
      <c r="A1669" s="174"/>
    </row>
    <row r="1670" spans="1:1">
      <c r="A1670" s="174"/>
    </row>
    <row r="1671" spans="1:1">
      <c r="A1671" s="174"/>
    </row>
    <row r="1672" spans="1:1">
      <c r="A1672" s="174"/>
    </row>
    <row r="1673" spans="1:1">
      <c r="A1673" s="174"/>
    </row>
    <row r="1674" spans="1:1">
      <c r="A1674" s="174"/>
    </row>
    <row r="1675" spans="1:1">
      <c r="A1675" s="174"/>
    </row>
    <row r="1676" spans="1:1">
      <c r="A1676" s="174"/>
    </row>
    <row r="1677" spans="1:1">
      <c r="A1677" s="174"/>
    </row>
    <row r="1678" spans="1:1">
      <c r="A1678" s="174"/>
    </row>
    <row r="1679" spans="1:1">
      <c r="A1679" s="174"/>
    </row>
    <row r="1680" spans="1:1">
      <c r="A1680" s="174"/>
    </row>
    <row r="1681" spans="1:1">
      <c r="A1681" s="174"/>
    </row>
    <row r="1682" spans="1:1">
      <c r="A1682" s="174"/>
    </row>
    <row r="1683" spans="1:1">
      <c r="A1683" s="174"/>
    </row>
    <row r="1684" spans="1:1">
      <c r="A1684" s="174"/>
    </row>
    <row r="1685" spans="1:1">
      <c r="A1685" s="174"/>
    </row>
    <row r="1686" spans="1:1">
      <c r="A1686" s="174"/>
    </row>
    <row r="1687" spans="1:1">
      <c r="A1687" s="174"/>
    </row>
    <row r="1688" spans="1:1">
      <c r="A1688" s="174"/>
    </row>
    <row r="1689" spans="1:1">
      <c r="A1689" s="174"/>
    </row>
    <row r="1690" spans="1:1">
      <c r="A1690" s="174"/>
    </row>
    <row r="1691" spans="1:1">
      <c r="A1691" s="174"/>
    </row>
    <row r="1692" spans="1:1">
      <c r="A1692" s="174"/>
    </row>
    <row r="1693" spans="1:1">
      <c r="A1693" s="174"/>
    </row>
    <row r="1694" spans="1:1">
      <c r="A1694" s="174"/>
    </row>
    <row r="1695" spans="1:1">
      <c r="A1695" s="174"/>
    </row>
    <row r="1696" spans="1:1">
      <c r="A1696" s="174"/>
    </row>
    <row r="1697" spans="1:1">
      <c r="A1697" s="174"/>
    </row>
    <row r="1698" spans="1:1">
      <c r="A1698" s="174"/>
    </row>
    <row r="1699" spans="1:1">
      <c r="A1699" s="174"/>
    </row>
    <row r="1700" spans="1:1">
      <c r="A1700" s="174"/>
    </row>
    <row r="1701" spans="1:1">
      <c r="A1701" s="174"/>
    </row>
    <row r="1702" spans="1:1">
      <c r="A1702" s="174"/>
    </row>
    <row r="1703" spans="1:1">
      <c r="A1703" s="174"/>
    </row>
    <row r="1704" spans="1:1">
      <c r="A1704" s="174"/>
    </row>
    <row r="1705" spans="1:1">
      <c r="A1705" s="174"/>
    </row>
    <row r="1706" spans="1:1">
      <c r="A1706" s="174"/>
    </row>
    <row r="1707" spans="1:1">
      <c r="A1707" s="174"/>
    </row>
    <row r="1708" spans="1:1">
      <c r="A1708" s="174"/>
    </row>
    <row r="1709" spans="1:1">
      <c r="A1709" s="174"/>
    </row>
    <row r="1710" spans="1:1">
      <c r="A1710" s="174"/>
    </row>
    <row r="1711" spans="1:1">
      <c r="A1711" s="174"/>
    </row>
    <row r="1712" spans="1:1">
      <c r="A1712" s="174"/>
    </row>
    <row r="1713" spans="1:1">
      <c r="A1713" s="174"/>
    </row>
    <row r="1714" spans="1:1">
      <c r="A1714" s="174"/>
    </row>
    <row r="1715" spans="1:1">
      <c r="A1715" s="174"/>
    </row>
    <row r="1716" spans="1:1">
      <c r="A1716" s="174"/>
    </row>
    <row r="1717" spans="1:1">
      <c r="A1717" s="174"/>
    </row>
    <row r="1718" spans="1:1">
      <c r="A1718" s="174"/>
    </row>
    <row r="1719" spans="1:1">
      <c r="A1719" s="174"/>
    </row>
    <row r="1720" spans="1:1">
      <c r="A1720" s="174"/>
    </row>
    <row r="1721" spans="1:1">
      <c r="A1721" s="174"/>
    </row>
    <row r="1722" spans="1:1">
      <c r="A1722" s="174"/>
    </row>
    <row r="1723" spans="1:1">
      <c r="A1723" s="174"/>
    </row>
    <row r="1724" spans="1:1">
      <c r="A1724" s="174"/>
    </row>
    <row r="1725" spans="1:1">
      <c r="A1725" s="174"/>
    </row>
    <row r="1726" spans="1:1">
      <c r="A1726" s="174"/>
    </row>
    <row r="1727" spans="1:1">
      <c r="A1727" s="174"/>
    </row>
    <row r="1728" spans="1:1">
      <c r="A1728" s="174"/>
    </row>
    <row r="1729" spans="1:1">
      <c r="A1729" s="174"/>
    </row>
    <row r="1730" spans="1:1">
      <c r="A1730" s="174"/>
    </row>
    <row r="1731" spans="1:1">
      <c r="A1731" s="174"/>
    </row>
    <row r="1732" spans="1:1">
      <c r="A1732" s="174"/>
    </row>
    <row r="1733" spans="1:1">
      <c r="A1733" s="174"/>
    </row>
    <row r="1734" spans="1:1">
      <c r="A1734" s="174"/>
    </row>
    <row r="1735" spans="1:1">
      <c r="A1735" s="174"/>
    </row>
    <row r="1736" spans="1:1">
      <c r="A1736" s="174"/>
    </row>
    <row r="1737" spans="1:1">
      <c r="A1737" s="174"/>
    </row>
    <row r="1738" spans="1:1">
      <c r="A1738" s="174"/>
    </row>
    <row r="1739" spans="1:1">
      <c r="A1739" s="174"/>
    </row>
    <row r="1740" spans="1:1">
      <c r="A1740" s="174"/>
    </row>
    <row r="1741" spans="1:1">
      <c r="A1741" s="174"/>
    </row>
    <row r="1742" spans="1:1">
      <c r="A1742" s="174"/>
    </row>
    <row r="1743" spans="1:1">
      <c r="A1743" s="174"/>
    </row>
    <row r="1744" spans="1:1">
      <c r="A1744" s="174"/>
    </row>
    <row r="1745" spans="1:1">
      <c r="A1745" s="174"/>
    </row>
    <row r="1746" spans="1:1">
      <c r="A1746" s="174"/>
    </row>
    <row r="1747" spans="1:1">
      <c r="A1747" s="174"/>
    </row>
    <row r="1748" spans="1:1">
      <c r="A1748" s="174"/>
    </row>
    <row r="1749" spans="1:1">
      <c r="A1749" s="174"/>
    </row>
    <row r="1750" spans="1:1">
      <c r="A1750" s="174"/>
    </row>
    <row r="1751" spans="1:1">
      <c r="A1751" s="174"/>
    </row>
    <row r="1752" spans="1:1">
      <c r="A1752" s="174"/>
    </row>
    <row r="1753" spans="1:1">
      <c r="A1753" s="174"/>
    </row>
    <row r="1754" spans="1:1">
      <c r="A1754" s="174"/>
    </row>
    <row r="1755" spans="1:1">
      <c r="A1755" s="174"/>
    </row>
    <row r="1756" spans="1:1">
      <c r="A1756" s="174"/>
    </row>
    <row r="1757" spans="1:1">
      <c r="A1757" s="174"/>
    </row>
    <row r="1758" spans="1:1">
      <c r="A1758" s="174"/>
    </row>
    <row r="1759" spans="1:1">
      <c r="A1759" s="174"/>
    </row>
    <row r="1760" spans="1:1">
      <c r="A1760" s="174"/>
    </row>
    <row r="1761" spans="1:1">
      <c r="A1761" s="174"/>
    </row>
    <row r="1762" spans="1:1">
      <c r="A1762" s="174"/>
    </row>
    <row r="1763" spans="1:1">
      <c r="A1763" s="174"/>
    </row>
    <row r="1764" spans="1:1">
      <c r="A1764" s="174"/>
    </row>
    <row r="1765" spans="1:1">
      <c r="A1765" s="174"/>
    </row>
    <row r="1766" spans="1:1">
      <c r="A1766" s="174"/>
    </row>
    <row r="1767" spans="1:1">
      <c r="A1767" s="174"/>
    </row>
    <row r="1768" spans="1:1">
      <c r="A1768" s="174"/>
    </row>
    <row r="1769" spans="1:1">
      <c r="A1769" s="174"/>
    </row>
    <row r="1770" spans="1:1">
      <c r="A1770" s="174"/>
    </row>
    <row r="1771" spans="1:1">
      <c r="A1771" s="174"/>
    </row>
    <row r="1772" spans="1:1">
      <c r="A1772" s="174"/>
    </row>
    <row r="1773" spans="1:1">
      <c r="A1773" s="174"/>
    </row>
    <row r="1774" spans="1:1">
      <c r="A1774" s="174"/>
    </row>
    <row r="1775" spans="1:1">
      <c r="A1775" s="174"/>
    </row>
    <row r="1776" spans="1:1">
      <c r="A1776" s="174"/>
    </row>
    <row r="1777" spans="1:1">
      <c r="A1777" s="174"/>
    </row>
    <row r="1778" spans="1:1">
      <c r="A1778" s="174"/>
    </row>
    <row r="1779" spans="1:1">
      <c r="A1779" s="174"/>
    </row>
    <row r="1780" spans="1:1">
      <c r="A1780" s="174"/>
    </row>
    <row r="1781" spans="1:1">
      <c r="A1781" s="174"/>
    </row>
    <row r="1782" spans="1:1">
      <c r="A1782" s="174"/>
    </row>
    <row r="1783" spans="1:1">
      <c r="A1783" s="174"/>
    </row>
    <row r="1784" spans="1:1">
      <c r="A1784" s="174"/>
    </row>
    <row r="1785" spans="1:1">
      <c r="A1785" s="174"/>
    </row>
    <row r="1786" spans="1:1">
      <c r="A1786" s="174"/>
    </row>
    <row r="1787" spans="1:1">
      <c r="A1787" s="174"/>
    </row>
    <row r="1788" spans="1:1">
      <c r="A1788" s="174"/>
    </row>
    <row r="1789" spans="1:1">
      <c r="A1789" s="174"/>
    </row>
    <row r="1790" spans="1:1">
      <c r="A1790" s="174"/>
    </row>
    <row r="1791" spans="1:1">
      <c r="A1791" s="174"/>
    </row>
    <row r="1792" spans="1:1">
      <c r="A1792" s="174"/>
    </row>
    <row r="1793" spans="1:1">
      <c r="A1793" s="174"/>
    </row>
    <row r="1794" spans="1:1">
      <c r="A1794" s="174"/>
    </row>
    <row r="1795" spans="1:1">
      <c r="A1795" s="174"/>
    </row>
    <row r="1796" spans="1:1">
      <c r="A1796" s="174"/>
    </row>
    <row r="1797" spans="1:1">
      <c r="A1797" s="174"/>
    </row>
    <row r="1798" spans="1:1">
      <c r="A1798" s="174"/>
    </row>
    <row r="1799" spans="1:1">
      <c r="A1799" s="174"/>
    </row>
    <row r="1800" spans="1:1">
      <c r="A1800" s="174"/>
    </row>
  </sheetData>
  <autoFilter ref="B1:D1315">
    <extLst/>
  </autoFilter>
  <mergeCells count="1">
    <mergeCell ref="A2:D2"/>
  </mergeCells>
  <printOptions horizontalCentered="1"/>
  <pageMargins left="0.309027777777778" right="0.309027777777778" top="0.349305555555556" bottom="0.349305555555556" header="0.309027777777778" footer="0.309027777777778"/>
  <pageSetup paperSize="9" scale="8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75"/>
  <sheetViews>
    <sheetView workbookViewId="0">
      <selection activeCell="C6" sqref="C6"/>
    </sheetView>
  </sheetViews>
  <sheetFormatPr defaultColWidth="8.25" defaultRowHeight="14.25" outlineLevelCol="2"/>
  <cols>
    <col min="1" max="1" width="7.5" style="60" customWidth="1"/>
    <col min="2" max="2" width="32.75" style="60" customWidth="1"/>
    <col min="3" max="3" width="23.25" style="136" customWidth="1"/>
    <col min="4" max="16384" width="8.25" style="60"/>
  </cols>
  <sheetData>
    <row r="1" ht="25.5" customHeight="1" spans="1:3">
      <c r="A1" s="137" t="s">
        <v>2395</v>
      </c>
      <c r="B1" s="138"/>
      <c r="C1" s="139"/>
    </row>
    <row r="2" ht="52.5" customHeight="1" spans="1:3">
      <c r="A2" s="140" t="s">
        <v>2396</v>
      </c>
      <c r="B2" s="141"/>
      <c r="C2" s="141"/>
    </row>
    <row r="3" ht="18.75" customHeight="1" spans="1:3">
      <c r="A3" s="138"/>
      <c r="B3" s="138"/>
      <c r="C3" s="139" t="s">
        <v>2397</v>
      </c>
    </row>
    <row r="4" ht="22.5" customHeight="1" spans="1:3">
      <c r="A4" s="142" t="s">
        <v>2398</v>
      </c>
      <c r="B4" s="142" t="s">
        <v>2399</v>
      </c>
      <c r="C4" s="142" t="s">
        <v>2400</v>
      </c>
    </row>
    <row r="5" ht="18.75" customHeight="1" spans="1:3">
      <c r="A5" s="143" t="s">
        <v>2401</v>
      </c>
      <c r="B5" s="144" t="s">
        <v>2401</v>
      </c>
      <c r="C5" s="143">
        <v>1</v>
      </c>
    </row>
    <row r="6" ht="22.5" customHeight="1" spans="1:3">
      <c r="A6" s="145" t="s">
        <v>2400</v>
      </c>
      <c r="B6" s="146"/>
      <c r="C6" s="147">
        <f>C7+C16+C42+C55+C60+C62+C65+C74</f>
        <v>68064.9982</v>
      </c>
    </row>
    <row r="7" s="133" customFormat="1" ht="22.5" customHeight="1" spans="1:3">
      <c r="A7" s="148" t="s">
        <v>2402</v>
      </c>
      <c r="B7" s="148" t="s">
        <v>2403</v>
      </c>
      <c r="C7" s="149">
        <f>SUM(C8:C15)</f>
        <v>24166.9958</v>
      </c>
    </row>
    <row r="8" s="133" customFormat="1" ht="22.5" customHeight="1" spans="1:3">
      <c r="A8" s="150" t="s">
        <v>2404</v>
      </c>
      <c r="B8" s="150" t="s">
        <v>2405</v>
      </c>
      <c r="C8" s="151">
        <v>6912</v>
      </c>
    </row>
    <row r="9" s="133" customFormat="1" ht="22.5" customHeight="1" spans="1:3">
      <c r="A9" s="150" t="s">
        <v>2406</v>
      </c>
      <c r="B9" s="150" t="s">
        <v>2407</v>
      </c>
      <c r="C9" s="151">
        <v>6713.24</v>
      </c>
    </row>
    <row r="10" s="133" customFormat="1" ht="22.5" customHeight="1" spans="1:3">
      <c r="A10" s="150" t="s">
        <v>2408</v>
      </c>
      <c r="B10" s="150" t="s">
        <v>2409</v>
      </c>
      <c r="C10" s="151">
        <v>616.7922</v>
      </c>
    </row>
    <row r="11" s="133" customFormat="1" ht="22.5" customHeight="1" spans="1:3">
      <c r="A11" s="150" t="s">
        <v>2410</v>
      </c>
      <c r="B11" s="150" t="s">
        <v>2411</v>
      </c>
      <c r="C11" s="151">
        <v>1.6413</v>
      </c>
    </row>
    <row r="12" s="133" customFormat="1" ht="22.5" customHeight="1" spans="1:3">
      <c r="A12" s="150" t="s">
        <v>2412</v>
      </c>
      <c r="B12" s="150" t="s">
        <v>2413</v>
      </c>
      <c r="C12" s="151">
        <v>3682.9045</v>
      </c>
    </row>
    <row r="13" s="133" customFormat="1" ht="22.5" customHeight="1" spans="1:3">
      <c r="A13" s="150" t="s">
        <v>2414</v>
      </c>
      <c r="B13" s="150" t="s">
        <v>2415</v>
      </c>
      <c r="C13" s="151">
        <v>2967.2828</v>
      </c>
    </row>
    <row r="14" s="133" customFormat="1" ht="22.5" customHeight="1" spans="1:3">
      <c r="A14" s="150" t="s">
        <v>2416</v>
      </c>
      <c r="B14" s="150" t="s">
        <v>2417</v>
      </c>
      <c r="C14" s="151">
        <v>1228.0257</v>
      </c>
    </row>
    <row r="15" s="133" customFormat="1" ht="22.5" customHeight="1" spans="1:3">
      <c r="A15" s="150" t="s">
        <v>2418</v>
      </c>
      <c r="B15" s="150" t="s">
        <v>2419</v>
      </c>
      <c r="C15" s="151">
        <v>2045.1093</v>
      </c>
    </row>
    <row r="16" s="133" customFormat="1" ht="22.5" customHeight="1" spans="1:3">
      <c r="A16" s="148" t="s">
        <v>2420</v>
      </c>
      <c r="B16" s="148" t="s">
        <v>2421</v>
      </c>
      <c r="C16" s="149">
        <f>SUM(C17:C41)</f>
        <v>10523.0004</v>
      </c>
    </row>
    <row r="17" ht="22.5" customHeight="1" spans="1:3">
      <c r="A17" s="152" t="s">
        <v>2422</v>
      </c>
      <c r="B17" s="152" t="s">
        <v>2423</v>
      </c>
      <c r="C17" s="147">
        <v>4657.15</v>
      </c>
    </row>
    <row r="18" ht="22.5" customHeight="1" spans="1:3">
      <c r="A18" s="152" t="s">
        <v>2424</v>
      </c>
      <c r="B18" s="152" t="s">
        <v>2425</v>
      </c>
      <c r="C18" s="147">
        <v>275.6738</v>
      </c>
    </row>
    <row r="19" ht="22.5" customHeight="1" spans="1:3">
      <c r="A19" s="152" t="s">
        <v>2426</v>
      </c>
      <c r="B19" s="152" t="s">
        <v>2427</v>
      </c>
      <c r="C19" s="147">
        <v>12.82</v>
      </c>
    </row>
    <row r="20" ht="22.5" customHeight="1" spans="1:3">
      <c r="A20" s="152" t="s">
        <v>2428</v>
      </c>
      <c r="B20" s="152" t="s">
        <v>2429</v>
      </c>
      <c r="C20" s="147">
        <v>339.942</v>
      </c>
    </row>
    <row r="21" ht="22.5" customHeight="1" spans="1:3">
      <c r="A21" s="152" t="s">
        <v>2430</v>
      </c>
      <c r="B21" s="152" t="s">
        <v>2431</v>
      </c>
      <c r="C21" s="147">
        <v>514.377</v>
      </c>
    </row>
    <row r="22" ht="22.5" customHeight="1" spans="1:3">
      <c r="A22" s="152" t="s">
        <v>2432</v>
      </c>
      <c r="B22" s="152" t="s">
        <v>2433</v>
      </c>
      <c r="C22" s="147">
        <v>93.2056</v>
      </c>
    </row>
    <row r="23" ht="22.5" customHeight="1" spans="1:3">
      <c r="A23" s="152" t="s">
        <v>2434</v>
      </c>
      <c r="B23" s="152" t="s">
        <v>2435</v>
      </c>
      <c r="C23" s="147">
        <v>391.995</v>
      </c>
    </row>
    <row r="24" ht="22.5" customHeight="1" spans="1:3">
      <c r="A24" s="152" t="s">
        <v>2436</v>
      </c>
      <c r="B24" s="152" t="s">
        <v>2437</v>
      </c>
      <c r="C24" s="147">
        <v>13.93</v>
      </c>
    </row>
    <row r="25" ht="22.5" customHeight="1" spans="1:3">
      <c r="A25" s="152" t="s">
        <v>2438</v>
      </c>
      <c r="B25" s="152" t="s">
        <v>2439</v>
      </c>
      <c r="C25" s="147">
        <v>96</v>
      </c>
    </row>
    <row r="26" ht="22.5" customHeight="1" spans="1:3">
      <c r="A26" s="152" t="s">
        <v>2440</v>
      </c>
      <c r="B26" s="152" t="s">
        <v>2441</v>
      </c>
      <c r="C26" s="147">
        <v>826</v>
      </c>
    </row>
    <row r="27" ht="22.5" customHeight="1" spans="1:3">
      <c r="A27" s="152" t="s">
        <v>2442</v>
      </c>
      <c r="B27" s="152" t="s">
        <v>2443</v>
      </c>
      <c r="C27" s="147">
        <v>1385.721</v>
      </c>
    </row>
    <row r="28" ht="22.5" customHeight="1" spans="1:3">
      <c r="A28" s="152" t="s">
        <v>2444</v>
      </c>
      <c r="B28" s="152" t="s">
        <v>2445</v>
      </c>
      <c r="C28" s="147">
        <v>72.56</v>
      </c>
    </row>
    <row r="29" ht="22.5" customHeight="1" spans="1:3">
      <c r="A29" s="152" t="s">
        <v>2446</v>
      </c>
      <c r="B29" s="152" t="s">
        <v>2447</v>
      </c>
      <c r="C29" s="147">
        <v>288.375</v>
      </c>
    </row>
    <row r="30" ht="22.5" customHeight="1" spans="1:3">
      <c r="A30" s="152" t="s">
        <v>2448</v>
      </c>
      <c r="B30" s="152" t="s">
        <v>2449</v>
      </c>
      <c r="C30" s="147">
        <v>144.308</v>
      </c>
    </row>
    <row r="31" ht="22.5" customHeight="1" spans="1:3">
      <c r="A31" s="152" t="s">
        <v>2450</v>
      </c>
      <c r="B31" s="152" t="s">
        <v>2451</v>
      </c>
      <c r="C31" s="147">
        <v>55.996</v>
      </c>
    </row>
    <row r="32" ht="22.5" customHeight="1" spans="1:3">
      <c r="A32" s="152" t="s">
        <v>2452</v>
      </c>
      <c r="B32" s="152" t="s">
        <v>2453</v>
      </c>
      <c r="C32" s="147">
        <v>61.588</v>
      </c>
    </row>
    <row r="33" ht="22.5" customHeight="1" spans="1:3">
      <c r="A33" s="152" t="s">
        <v>2454</v>
      </c>
      <c r="B33" s="152" t="s">
        <v>2455</v>
      </c>
      <c r="C33" s="147">
        <v>37.15</v>
      </c>
    </row>
    <row r="34" ht="22.5" customHeight="1" spans="1:3">
      <c r="A34" s="152" t="s">
        <v>2456</v>
      </c>
      <c r="B34" s="152" t="s">
        <v>2457</v>
      </c>
      <c r="C34" s="147">
        <v>50.12</v>
      </c>
    </row>
    <row r="35" ht="22.5" customHeight="1" spans="1:3">
      <c r="A35" s="152" t="s">
        <v>2458</v>
      </c>
      <c r="B35" s="152" t="s">
        <v>2459</v>
      </c>
      <c r="C35" s="147">
        <v>108.968</v>
      </c>
    </row>
    <row r="36" ht="22.5" customHeight="1" spans="1:3">
      <c r="A36" s="152" t="s">
        <v>2460</v>
      </c>
      <c r="B36" s="152" t="s">
        <v>2461</v>
      </c>
      <c r="C36" s="147">
        <v>38.05</v>
      </c>
    </row>
    <row r="37" ht="22.5" customHeight="1" spans="1:3">
      <c r="A37" s="152" t="s">
        <v>2462</v>
      </c>
      <c r="B37" s="152" t="s">
        <v>2463</v>
      </c>
      <c r="C37" s="147">
        <v>0.3</v>
      </c>
    </row>
    <row r="38" ht="22.5" customHeight="1" spans="1:3">
      <c r="A38" s="152" t="s">
        <v>2464</v>
      </c>
      <c r="B38" s="152" t="s">
        <v>2465</v>
      </c>
      <c r="C38" s="147">
        <v>0.03</v>
      </c>
    </row>
    <row r="39" ht="22.5" customHeight="1" spans="1:3">
      <c r="A39" s="152" t="s">
        <v>2466</v>
      </c>
      <c r="B39" s="152" t="s">
        <v>2467</v>
      </c>
      <c r="C39" s="147">
        <v>144.98</v>
      </c>
    </row>
    <row r="40" ht="22.5" customHeight="1" spans="1:3">
      <c r="A40" s="152" t="s">
        <v>2468</v>
      </c>
      <c r="B40" s="152" t="s">
        <v>2469</v>
      </c>
      <c r="C40" s="147">
        <v>612.225</v>
      </c>
    </row>
    <row r="41" ht="22.5" customHeight="1" spans="1:3">
      <c r="A41" s="152" t="s">
        <v>2470</v>
      </c>
      <c r="B41" s="152" t="s">
        <v>2471</v>
      </c>
      <c r="C41" s="147">
        <v>301.536</v>
      </c>
    </row>
    <row r="42" ht="22.5" customHeight="1" spans="1:3">
      <c r="A42" s="153" t="s">
        <v>2472</v>
      </c>
      <c r="B42" s="153" t="s">
        <v>2473</v>
      </c>
      <c r="C42" s="154">
        <f>SUM(C43:C54)</f>
        <v>14645.002</v>
      </c>
    </row>
    <row r="43" ht="22.5" customHeight="1" spans="1:3">
      <c r="A43" s="152" t="s">
        <v>2474</v>
      </c>
      <c r="B43" s="152" t="s">
        <v>2475</v>
      </c>
      <c r="C43" s="147">
        <v>40.2847</v>
      </c>
    </row>
    <row r="44" ht="22.5" customHeight="1" spans="1:3">
      <c r="A44" s="152" t="s">
        <v>2476</v>
      </c>
      <c r="B44" s="152" t="s">
        <v>2477</v>
      </c>
      <c r="C44" s="147">
        <v>300</v>
      </c>
    </row>
    <row r="45" ht="22.5" customHeight="1" spans="1:3">
      <c r="A45" s="152" t="s">
        <v>2478</v>
      </c>
      <c r="B45" s="152" t="s">
        <v>2479</v>
      </c>
      <c r="C45" s="147">
        <v>4448.6703</v>
      </c>
    </row>
    <row r="46" ht="22.5" customHeight="1" spans="1:3">
      <c r="A46" s="152" t="s">
        <v>2480</v>
      </c>
      <c r="B46" s="152" t="s">
        <v>2481</v>
      </c>
      <c r="C46" s="147">
        <v>612</v>
      </c>
    </row>
    <row r="47" ht="22.5" customHeight="1" spans="1:3">
      <c r="A47" s="152" t="s">
        <v>2482</v>
      </c>
      <c r="B47" s="152" t="s">
        <v>2483</v>
      </c>
      <c r="C47" s="147">
        <v>1259.323</v>
      </c>
    </row>
    <row r="48" ht="22.5" customHeight="1" spans="1:3">
      <c r="A48" s="152" t="s">
        <v>2484</v>
      </c>
      <c r="B48" s="152" t="s">
        <v>2485</v>
      </c>
      <c r="C48" s="147">
        <v>173.126</v>
      </c>
    </row>
    <row r="49" ht="22.5" customHeight="1" spans="1:3">
      <c r="A49" s="145" t="s">
        <v>2486</v>
      </c>
      <c r="B49" s="152" t="s">
        <v>2487</v>
      </c>
      <c r="C49" s="147">
        <v>845</v>
      </c>
    </row>
    <row r="50" ht="22.5" customHeight="1" spans="1:3">
      <c r="A50" s="152" t="s">
        <v>2488</v>
      </c>
      <c r="B50" s="152" t="s">
        <v>2489</v>
      </c>
      <c r="C50" s="147">
        <v>2238</v>
      </c>
    </row>
    <row r="51" ht="22.5" customHeight="1" spans="1:3">
      <c r="A51" s="152" t="s">
        <v>2490</v>
      </c>
      <c r="B51" s="152" t="s">
        <v>2491</v>
      </c>
      <c r="C51" s="147">
        <v>18.428</v>
      </c>
    </row>
    <row r="52" ht="22.5" customHeight="1" spans="1:3">
      <c r="A52" s="152" t="s">
        <v>2492</v>
      </c>
      <c r="B52" s="152" t="s">
        <v>2493</v>
      </c>
      <c r="C52" s="147">
        <v>247</v>
      </c>
    </row>
    <row r="53" ht="22.5" customHeight="1" spans="1:3">
      <c r="A53" s="152" t="s">
        <v>2494</v>
      </c>
      <c r="B53" s="152" t="s">
        <v>2495</v>
      </c>
      <c r="C53" s="147">
        <v>20</v>
      </c>
    </row>
    <row r="54" ht="22.5" customHeight="1" spans="1:3">
      <c r="A54" s="152" t="s">
        <v>2496</v>
      </c>
      <c r="B54" s="152" t="s">
        <v>2497</v>
      </c>
      <c r="C54" s="147">
        <v>4443.17</v>
      </c>
    </row>
    <row r="55" ht="22.5" customHeight="1" spans="1:3">
      <c r="A55" s="153" t="s">
        <v>2498</v>
      </c>
      <c r="B55" s="153" t="s">
        <v>2499</v>
      </c>
      <c r="C55" s="154">
        <f>SUM(C56:C59)</f>
        <v>1538</v>
      </c>
    </row>
    <row r="56" ht="22.5" customHeight="1" spans="1:3">
      <c r="A56" s="152" t="s">
        <v>2500</v>
      </c>
      <c r="B56" s="152" t="s">
        <v>2501</v>
      </c>
      <c r="C56" s="147">
        <v>660.25</v>
      </c>
    </row>
    <row r="57" ht="22.5" customHeight="1" spans="1:3">
      <c r="A57" s="152" t="s">
        <v>2502</v>
      </c>
      <c r="B57" s="152" t="s">
        <v>2503</v>
      </c>
      <c r="C57" s="147">
        <v>361.75</v>
      </c>
    </row>
    <row r="58" ht="22.5" customHeight="1" spans="1:3">
      <c r="A58" s="152" t="s">
        <v>2504</v>
      </c>
      <c r="B58" s="152" t="s">
        <v>2505</v>
      </c>
      <c r="C58" s="147">
        <v>94</v>
      </c>
    </row>
    <row r="59" ht="22.5" customHeight="1" spans="1:3">
      <c r="A59" s="152" t="s">
        <v>2506</v>
      </c>
      <c r="B59" s="152" t="s">
        <v>2507</v>
      </c>
      <c r="C59" s="147">
        <v>422</v>
      </c>
    </row>
    <row r="60" ht="22.5" customHeight="1" spans="1:3">
      <c r="A60" s="155" t="s">
        <v>2508</v>
      </c>
      <c r="B60" s="153" t="s">
        <v>2509</v>
      </c>
      <c r="C60" s="154">
        <f>C61</f>
        <v>1120</v>
      </c>
    </row>
    <row r="61" ht="22.5" customHeight="1" spans="1:3">
      <c r="A61" s="145" t="s">
        <v>2510</v>
      </c>
      <c r="B61" s="152" t="s">
        <v>2511</v>
      </c>
      <c r="C61" s="147">
        <v>1120</v>
      </c>
    </row>
    <row r="62" s="134" customFormat="1" ht="22.5" customHeight="1" spans="1:3">
      <c r="A62" s="155" t="s">
        <v>2512</v>
      </c>
      <c r="B62" s="153" t="s">
        <v>2513</v>
      </c>
      <c r="C62" s="154">
        <f>C63+C64</f>
        <v>7847</v>
      </c>
    </row>
    <row r="63" s="62" customFormat="1" ht="22.5" customHeight="1" spans="1:3">
      <c r="A63" s="145" t="s">
        <v>2514</v>
      </c>
      <c r="B63" s="152" t="s">
        <v>2515</v>
      </c>
      <c r="C63" s="147">
        <v>847</v>
      </c>
    </row>
    <row r="64" ht="22.5" customHeight="1" spans="1:3">
      <c r="A64" s="145" t="s">
        <v>2516</v>
      </c>
      <c r="B64" s="152" t="s">
        <v>2517</v>
      </c>
      <c r="C64" s="147">
        <v>7000</v>
      </c>
    </row>
    <row r="65" s="135" customFormat="1" ht="22.5" customHeight="1" spans="1:3">
      <c r="A65" s="155" t="s">
        <v>2518</v>
      </c>
      <c r="B65" s="155" t="s">
        <v>2519</v>
      </c>
      <c r="C65" s="154">
        <f>SUM(C66:C73)</f>
        <v>7260</v>
      </c>
    </row>
    <row r="66" ht="22.5" customHeight="1" spans="1:3">
      <c r="A66" s="152" t="s">
        <v>2520</v>
      </c>
      <c r="B66" s="152" t="s">
        <v>2521</v>
      </c>
      <c r="C66" s="147">
        <v>87.08</v>
      </c>
    </row>
    <row r="67" ht="22.5" customHeight="1" spans="1:3">
      <c r="A67" s="152" t="s">
        <v>2522</v>
      </c>
      <c r="B67" s="152" t="s">
        <v>2523</v>
      </c>
      <c r="C67" s="147">
        <v>231.1</v>
      </c>
    </row>
    <row r="68" ht="22.5" customHeight="1" spans="1:3">
      <c r="A68" s="152" t="s">
        <v>2524</v>
      </c>
      <c r="B68" s="152" t="s">
        <v>2525</v>
      </c>
      <c r="C68" s="147">
        <v>6656.77</v>
      </c>
    </row>
    <row r="69" ht="22.5" customHeight="1" spans="1:3">
      <c r="A69" s="152" t="s">
        <v>2526</v>
      </c>
      <c r="B69" s="152" t="s">
        <v>2527</v>
      </c>
      <c r="C69" s="147">
        <v>70.5</v>
      </c>
    </row>
    <row r="70" ht="22.5" customHeight="1" spans="1:3">
      <c r="A70" s="152" t="s">
        <v>2528</v>
      </c>
      <c r="B70" s="152" t="s">
        <v>2529</v>
      </c>
      <c r="C70" s="147">
        <v>53.55</v>
      </c>
    </row>
    <row r="71" ht="22.5" customHeight="1" spans="1:3">
      <c r="A71" s="152" t="s">
        <v>2530</v>
      </c>
      <c r="B71" s="152" t="s">
        <v>2531</v>
      </c>
      <c r="C71" s="147">
        <v>8</v>
      </c>
    </row>
    <row r="72" ht="22.5" customHeight="1" spans="1:3">
      <c r="A72" s="152" t="s">
        <v>2532</v>
      </c>
      <c r="B72" s="152" t="s">
        <v>2533</v>
      </c>
      <c r="C72" s="147">
        <v>10</v>
      </c>
    </row>
    <row r="73" ht="22.5" customHeight="1" spans="1:3">
      <c r="A73" s="152" t="s">
        <v>2534</v>
      </c>
      <c r="B73" s="152" t="s">
        <v>2535</v>
      </c>
      <c r="C73" s="147">
        <v>143</v>
      </c>
    </row>
    <row r="74" s="134" customFormat="1" ht="22.5" customHeight="1" spans="1:3">
      <c r="A74" s="153" t="s">
        <v>2536</v>
      </c>
      <c r="B74" s="153" t="s">
        <v>2537</v>
      </c>
      <c r="C74" s="154">
        <f>C75</f>
        <v>965</v>
      </c>
    </row>
    <row r="75" ht="22.5" customHeight="1" spans="1:3">
      <c r="A75" s="152" t="s">
        <v>2538</v>
      </c>
      <c r="B75" s="152" t="s">
        <v>2539</v>
      </c>
      <c r="C75" s="147">
        <v>965</v>
      </c>
    </row>
  </sheetData>
  <mergeCells count="2">
    <mergeCell ref="A2:C2"/>
    <mergeCell ref="A6:B6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W6"/>
  <sheetViews>
    <sheetView showGridLines="0" showZeros="0" workbookViewId="0">
      <selection activeCell="J24" sqref="J24"/>
    </sheetView>
  </sheetViews>
  <sheetFormatPr defaultColWidth="5.75" defaultRowHeight="14.25" outlineLevelRow="5"/>
  <cols>
    <col min="1" max="1" width="12.875" style="106" customWidth="1"/>
    <col min="2" max="2" width="6.75" style="106" customWidth="1"/>
    <col min="3" max="5" width="5.625" style="106" customWidth="1"/>
    <col min="6" max="6" width="7.125" style="106" customWidth="1"/>
    <col min="7" max="7" width="5.625" style="106" customWidth="1"/>
    <col min="8" max="8" width="8.375" style="106" customWidth="1"/>
    <col min="9" max="9" width="5.625" style="106" customWidth="1"/>
    <col min="10" max="10" width="7.5" style="122" customWidth="1"/>
    <col min="11" max="11" width="5.625" style="106" customWidth="1"/>
    <col min="12" max="13" width="5.625" style="122" customWidth="1"/>
    <col min="14" max="14" width="8.125" style="122" customWidth="1"/>
    <col min="15" max="18" width="5.625" style="106" customWidth="1"/>
    <col min="19" max="22" width="5.625" style="122" customWidth="1"/>
    <col min="23" max="23" width="5.625" style="106" customWidth="1"/>
    <col min="24" max="16384" width="5.75" style="106"/>
  </cols>
  <sheetData>
    <row r="1" spans="1:1">
      <c r="A1" s="88" t="s">
        <v>2540</v>
      </c>
    </row>
    <row r="2" ht="33.95" customHeight="1" spans="1:23">
      <c r="A2" s="74" t="s">
        <v>2541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ht="17.1" customHeight="1" spans="1:23">
      <c r="A3" s="109"/>
      <c r="B3" s="109"/>
      <c r="C3" s="109"/>
      <c r="D3" s="109"/>
      <c r="E3" s="109"/>
      <c r="F3" s="109"/>
      <c r="G3" s="109"/>
      <c r="H3" s="109"/>
      <c r="I3" s="109"/>
      <c r="J3" s="132"/>
      <c r="K3" s="109"/>
      <c r="L3" s="132"/>
      <c r="M3" s="132"/>
      <c r="N3" s="132"/>
      <c r="O3" s="109"/>
      <c r="P3" s="109"/>
      <c r="Q3" s="109"/>
      <c r="R3" s="109"/>
      <c r="S3" s="132"/>
      <c r="T3" s="132"/>
      <c r="U3" s="132"/>
      <c r="V3" s="132"/>
      <c r="W3" s="109" t="s">
        <v>27</v>
      </c>
    </row>
    <row r="4" ht="31.5" customHeight="1" spans="1:23">
      <c r="A4" s="112" t="s">
        <v>2542</v>
      </c>
      <c r="B4" s="128" t="s">
        <v>2543</v>
      </c>
      <c r="C4" s="116" t="s">
        <v>2544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17"/>
    </row>
    <row r="5" ht="72.75" customHeight="1" spans="1:23">
      <c r="A5" s="114"/>
      <c r="B5" s="130"/>
      <c r="C5" s="131" t="s">
        <v>2545</v>
      </c>
      <c r="D5" s="113" t="s">
        <v>2546</v>
      </c>
      <c r="E5" s="113" t="s">
        <v>2547</v>
      </c>
      <c r="F5" s="113" t="s">
        <v>2548</v>
      </c>
      <c r="G5" s="113" t="s">
        <v>2549</v>
      </c>
      <c r="H5" s="113" t="s">
        <v>2550</v>
      </c>
      <c r="I5" s="113" t="s">
        <v>2551</v>
      </c>
      <c r="J5" s="113" t="s">
        <v>2552</v>
      </c>
      <c r="K5" s="113" t="s">
        <v>2553</v>
      </c>
      <c r="L5" s="113" t="s">
        <v>2554</v>
      </c>
      <c r="M5" s="113" t="s">
        <v>2555</v>
      </c>
      <c r="N5" s="113" t="s">
        <v>2556</v>
      </c>
      <c r="O5" s="113" t="s">
        <v>2557</v>
      </c>
      <c r="P5" s="113" t="s">
        <v>2558</v>
      </c>
      <c r="Q5" s="113" t="s">
        <v>2559</v>
      </c>
      <c r="R5" s="113" t="s">
        <v>2560</v>
      </c>
      <c r="S5" s="113" t="s">
        <v>2561</v>
      </c>
      <c r="T5" s="113" t="s">
        <v>2562</v>
      </c>
      <c r="U5" s="113" t="s">
        <v>2563</v>
      </c>
      <c r="V5" s="113" t="s">
        <v>2564</v>
      </c>
      <c r="W5" s="113" t="s">
        <v>2565</v>
      </c>
    </row>
    <row r="6" s="105" customFormat="1" ht="33" customHeight="1" spans="1:23">
      <c r="A6" s="125" t="s">
        <v>2566</v>
      </c>
      <c r="B6" s="126">
        <v>35941</v>
      </c>
      <c r="C6" s="126">
        <f>D6+E6+F6+G6+H6+I6+J6+K6+L6+M6+N6+O6+P6+Q6+R6+S6+T6+U6+V6+W6</f>
        <v>35941</v>
      </c>
      <c r="D6" s="126"/>
      <c r="E6" s="126">
        <v>15560</v>
      </c>
      <c r="F6" s="126">
        <v>3559</v>
      </c>
      <c r="G6" s="126">
        <v>8315</v>
      </c>
      <c r="H6" s="126"/>
      <c r="I6" s="126">
        <v>359</v>
      </c>
      <c r="J6" s="127"/>
      <c r="K6" s="126"/>
      <c r="L6" s="127"/>
      <c r="M6" s="127"/>
      <c r="N6" s="127"/>
      <c r="O6" s="126"/>
      <c r="P6" s="126"/>
      <c r="Q6" s="126">
        <v>2712</v>
      </c>
      <c r="R6" s="126">
        <f>27+934+17+32+288+385+3423</f>
        <v>5106</v>
      </c>
      <c r="S6" s="127"/>
      <c r="T6" s="127"/>
      <c r="U6" s="127"/>
      <c r="V6" s="127"/>
      <c r="W6" s="126">
        <f>215+12+103</f>
        <v>330</v>
      </c>
    </row>
  </sheetData>
  <mergeCells count="4">
    <mergeCell ref="A2:W2"/>
    <mergeCell ref="C4:W4"/>
    <mergeCell ref="A4:A5"/>
    <mergeCell ref="B4:B5"/>
  </mergeCells>
  <printOptions horizontalCentered="1"/>
  <pageMargins left="0.46875" right="0.46875" top="0.588888888888889" bottom="0.46875" header="0.309027777777778" footer="0.309027777777778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6"/>
  <sheetViews>
    <sheetView showGridLines="0" showZeros="0" workbookViewId="0">
      <selection activeCell="J13" sqref="J13"/>
    </sheetView>
  </sheetViews>
  <sheetFormatPr defaultColWidth="5.75" defaultRowHeight="14.25" outlineLevelRow="5"/>
  <cols>
    <col min="1" max="1" width="12.875" style="106" customWidth="1"/>
    <col min="2" max="2" width="7.375" style="106" customWidth="1"/>
    <col min="3" max="10" width="5.625" style="106" customWidth="1"/>
    <col min="11" max="11" width="5.625" style="122" customWidth="1"/>
    <col min="12" max="15" width="5.625" style="106" customWidth="1"/>
    <col min="16" max="16" width="5.625" style="122" customWidth="1"/>
    <col min="17" max="21" width="5.625" style="106" customWidth="1"/>
    <col min="22" max="22" width="9.375" style="106" customWidth="1"/>
    <col min="23" max="16384" width="5.75" style="106"/>
  </cols>
  <sheetData>
    <row r="1" spans="1:1">
      <c r="A1" s="88" t="s">
        <v>2567</v>
      </c>
    </row>
    <row r="2" ht="33.95" customHeight="1" spans="1:22">
      <c r="A2" s="107" t="s">
        <v>0</v>
      </c>
      <c r="B2" s="123" t="s">
        <v>2568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07"/>
    </row>
    <row r="3" ht="17.1" customHeight="1" spans="1:22">
      <c r="A3" s="109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09" t="s">
        <v>27</v>
      </c>
    </row>
    <row r="4" ht="31.5" customHeight="1" spans="1:22">
      <c r="A4" s="112" t="s">
        <v>2542</v>
      </c>
      <c r="B4" s="113" t="s">
        <v>2569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ht="72.75" customHeight="1" spans="1:22">
      <c r="A5" s="114"/>
      <c r="B5" s="115" t="s">
        <v>2570</v>
      </c>
      <c r="C5" s="113" t="s">
        <v>2571</v>
      </c>
      <c r="D5" s="113" t="s">
        <v>2572</v>
      </c>
      <c r="E5" s="113" t="s">
        <v>2573</v>
      </c>
      <c r="F5" s="113" t="s">
        <v>2574</v>
      </c>
      <c r="G5" s="113" t="s">
        <v>2575</v>
      </c>
      <c r="H5" s="113" t="s">
        <v>2576</v>
      </c>
      <c r="I5" s="113" t="s">
        <v>2577</v>
      </c>
      <c r="J5" s="113" t="s">
        <v>2578</v>
      </c>
      <c r="K5" s="113" t="s">
        <v>2579</v>
      </c>
      <c r="L5" s="113" t="s">
        <v>2580</v>
      </c>
      <c r="M5" s="113" t="s">
        <v>2581</v>
      </c>
      <c r="N5" s="113" t="s">
        <v>2582</v>
      </c>
      <c r="O5" s="113" t="s">
        <v>2583</v>
      </c>
      <c r="P5" s="113" t="s">
        <v>2584</v>
      </c>
      <c r="Q5" s="113" t="s">
        <v>2585</v>
      </c>
      <c r="R5" s="113" t="s">
        <v>2586</v>
      </c>
      <c r="S5" s="113" t="s">
        <v>2587</v>
      </c>
      <c r="T5" s="113" t="s">
        <v>2588</v>
      </c>
      <c r="U5" s="113" t="s">
        <v>2589</v>
      </c>
      <c r="V5" s="113" t="s">
        <v>2590</v>
      </c>
    </row>
    <row r="6" s="105" customFormat="1" ht="35" customHeight="1" spans="1:22">
      <c r="A6" s="125" t="s">
        <v>2566</v>
      </c>
      <c r="B6" s="126">
        <f>SUM(C6:V6)</f>
        <v>22142</v>
      </c>
      <c r="C6" s="126">
        <v>444</v>
      </c>
      <c r="D6" s="126"/>
      <c r="E6" s="126"/>
      <c r="F6" s="126">
        <v>685</v>
      </c>
      <c r="G6" s="126">
        <v>2539</v>
      </c>
      <c r="H6" s="126">
        <v>11</v>
      </c>
      <c r="I6" s="126">
        <v>189</v>
      </c>
      <c r="J6" s="126">
        <v>2399</v>
      </c>
      <c r="K6" s="126">
        <v>2763</v>
      </c>
      <c r="L6" s="126">
        <v>1872</v>
      </c>
      <c r="M6" s="126">
        <v>500</v>
      </c>
      <c r="N6" s="126">
        <v>9975</v>
      </c>
      <c r="O6" s="126">
        <v>98</v>
      </c>
      <c r="P6" s="127"/>
      <c r="Q6" s="126">
        <v>220</v>
      </c>
      <c r="R6" s="126"/>
      <c r="S6" s="126"/>
      <c r="T6" s="126">
        <v>360</v>
      </c>
      <c r="U6" s="126">
        <v>87</v>
      </c>
      <c r="V6" s="126"/>
    </row>
  </sheetData>
  <mergeCells count="3">
    <mergeCell ref="B4:V4"/>
    <mergeCell ref="A4:A5"/>
    <mergeCell ref="B2:U3"/>
  </mergeCells>
  <printOptions horizontalCentered="1"/>
  <pageMargins left="0.46875" right="0.46875" top="0.588888888888889" bottom="0.46875" header="0.309027777777778" footer="0.309027777777778"/>
  <pageSetup paperSize="9" scale="8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6"/>
  <sheetViews>
    <sheetView showGridLines="0" showZeros="0" workbookViewId="0">
      <selection activeCell="H16" sqref="H16"/>
    </sheetView>
  </sheetViews>
  <sheetFormatPr defaultColWidth="5.75" defaultRowHeight="14.25" outlineLevelRow="5" outlineLevelCol="5"/>
  <cols>
    <col min="1" max="1" width="12.875" style="106" customWidth="1"/>
    <col min="2" max="2" width="10.5" style="106" customWidth="1"/>
    <col min="3" max="3" width="18.25" style="106" customWidth="1"/>
    <col min="4" max="4" width="15.875" style="106" customWidth="1"/>
    <col min="5" max="5" width="16.125" style="106" customWidth="1"/>
    <col min="6" max="6" width="5.625" style="106" customWidth="1"/>
    <col min="7" max="16384" width="5.75" style="106"/>
  </cols>
  <sheetData>
    <row r="1" spans="1:1">
      <c r="A1" s="88" t="s">
        <v>2591</v>
      </c>
    </row>
    <row r="2" ht="33.95" customHeight="1" spans="1:6">
      <c r="A2" s="107" t="s">
        <v>0</v>
      </c>
      <c r="B2" s="108" t="s">
        <v>2592</v>
      </c>
      <c r="C2" s="108"/>
      <c r="D2" s="108"/>
      <c r="E2" s="108"/>
      <c r="F2" s="108"/>
    </row>
    <row r="3" ht="27.75" customHeight="1" spans="1:6">
      <c r="A3" s="109"/>
      <c r="B3" s="110"/>
      <c r="C3" s="110"/>
      <c r="D3" s="110"/>
      <c r="E3" s="111" t="s">
        <v>2593</v>
      </c>
      <c r="F3" s="110"/>
    </row>
    <row r="4" ht="31.5" customHeight="1" spans="1:6">
      <c r="A4" s="112" t="s">
        <v>2542</v>
      </c>
      <c r="B4" s="113" t="s">
        <v>2594</v>
      </c>
      <c r="C4" s="113"/>
      <c r="D4" s="113"/>
      <c r="E4" s="113"/>
      <c r="F4" s="113"/>
    </row>
    <row r="5" ht="72.75" customHeight="1" spans="1:6">
      <c r="A5" s="114"/>
      <c r="B5" s="115" t="s">
        <v>2595</v>
      </c>
      <c r="C5" s="113" t="s">
        <v>2596</v>
      </c>
      <c r="D5" s="113" t="s">
        <v>2597</v>
      </c>
      <c r="E5" s="116" t="s">
        <v>2598</v>
      </c>
      <c r="F5" s="117"/>
    </row>
    <row r="6" s="105" customFormat="1" ht="27" customHeight="1" spans="1:6">
      <c r="A6" s="118" t="s">
        <v>2566</v>
      </c>
      <c r="B6" s="119">
        <f>SUM(C6:F6)</f>
        <v>300</v>
      </c>
      <c r="C6" s="119">
        <v>184</v>
      </c>
      <c r="D6" s="119">
        <v>64</v>
      </c>
      <c r="E6" s="120">
        <v>52</v>
      </c>
      <c r="F6" s="121"/>
    </row>
  </sheetData>
  <mergeCells count="4">
    <mergeCell ref="B4:F4"/>
    <mergeCell ref="E5:F5"/>
    <mergeCell ref="E6:F6"/>
    <mergeCell ref="A4:A5"/>
  </mergeCells>
  <printOptions horizontalCentered="1"/>
  <pageMargins left="0.46875" right="0.46875" top="0.588888888888889" bottom="0.46875" header="0.309027777777778" footer="0.3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表十三</vt:lpstr>
      <vt:lpstr>表十四</vt:lpstr>
      <vt:lpstr>表十五</vt:lpstr>
      <vt:lpstr>表十六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人要靠自己</cp:lastModifiedBy>
  <cp:revision>1</cp:revision>
  <dcterms:created xsi:type="dcterms:W3CDTF">2006-02-13T05:15:00Z</dcterms:created>
  <cp:lastPrinted>2017-11-02T12:14:00Z</cp:lastPrinted>
  <dcterms:modified xsi:type="dcterms:W3CDTF">2023-04-21T09:38:32Z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63A7C62EB38645AD97D2431511F7D747_12</vt:lpwstr>
  </property>
</Properties>
</file>